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할일\8. 26년 2분기 통계\1. 사전정보공표\"/>
    </mc:Choice>
  </mc:AlternateContent>
  <xr:revisionPtr revIDLastSave="0" documentId="13_ncr:1_{68505537-6473-4520-B13B-A89153DF58CB}" xr6:coauthVersionLast="47" xr6:coauthVersionMax="47" xr10:uidLastSave="{00000000-0000-0000-0000-000000000000}"/>
  <bookViews>
    <workbookView xWindow="28680" yWindow="-120" windowWidth="29040" windowHeight="15720" tabRatio="942" activeTab="1" xr2:uid="{00000000-000D-0000-FFFF-FFFF00000000}"/>
  </bookViews>
  <sheets>
    <sheet name="총괄표" sheetId="12" r:id="rId1"/>
    <sheet name="촉진구역" sheetId="10" r:id="rId2"/>
    <sheet name="Sheet2" sheetId="15" state="hidden" r:id="rId3"/>
    <sheet name="Sheet3" sheetId="16" state="hidden" r:id="rId4"/>
    <sheet name="Sheet4" sheetId="17" state="hidden" r:id="rId5"/>
  </sheets>
  <externalReferences>
    <externalReference r:id="rId6"/>
    <externalReference r:id="rId7"/>
  </externalReferences>
  <definedNames>
    <definedName name="_xlnm._FilterDatabase" localSheetId="2" hidden="1">Sheet2!$A$2:$J$43</definedName>
    <definedName name="_xlnm._FilterDatabase" localSheetId="0" hidden="1">총괄표!$A$4:$BU$32</definedName>
    <definedName name="n관리처분인가">촉진구역!$AT$6:$AT$45</definedName>
    <definedName name="n구역면적">촉진구역!$H$6:$H$45</definedName>
    <definedName name="n국비지원">촉진구역!$G$6</definedName>
    <definedName name="n기본계획수립">촉진구역!#REF!</definedName>
    <definedName name="n기존용적률">촉진구역!$AG$6:$AG$45</definedName>
    <definedName name="n기존주택135">촉진구역!$O$6:$O$45</definedName>
    <definedName name="n기존주택40">촉진구역!$L$6:$L$45</definedName>
    <definedName name="n기존주택60">촉진구역!$M$6:$M$45</definedName>
    <definedName name="n기존주택85">촉진구역!$N$6:$N$45</definedName>
    <definedName name="n기존주택계">촉진구역!$K$6:$K$45</definedName>
    <definedName name="n기존주택동수">촉진구역!$J$6:$J$45</definedName>
    <definedName name="n기존주택준공연도">촉진구역!$I$6:$I$45</definedName>
    <definedName name="n기존주택초과">촉진구역!$P$6:$P$45</definedName>
    <definedName name="n담당자">촉진구역!$BA$6:$BA$45</definedName>
    <definedName name="n비고">촉진구역!#REF!</definedName>
    <definedName name="n사업단계">촉진구역!$D$6:$D$45</definedName>
    <definedName name="n사업시작">촉진구역!$AL$6:$AL$45</definedName>
    <definedName name="n사업시행인가">촉진구역!$AS$6:$AS$45</definedName>
    <definedName name="n사업완료">촉진구역!$AM$6:$AM$45</definedName>
    <definedName name="n사업유형">촉진구역!$E$6:$E$45</definedName>
    <definedName name="n시군">촉진구역!$C$6:$C$45</definedName>
    <definedName name="n시도">촉진구역!$B$6:$B$45</definedName>
    <definedName name="n시행방법">촉진구역!#REF!</definedName>
    <definedName name="n시행자">촉진구역!$AK$6:$AK$45</definedName>
    <definedName name="n신축분양135">촉진구역!$Z$6:$Z$45</definedName>
    <definedName name="n신축분양40">촉진구역!$W$6:$W$45</definedName>
    <definedName name="n신축분양60">촉진구역!$X$6:$X$45</definedName>
    <definedName name="n신축분양85">촉진구역!$Y$6:$Y$45</definedName>
    <definedName name="n신축분양계">촉진구역!$V$6:$V$45</definedName>
    <definedName name="n신축분양초과">촉진구역!$AA$6:$AA$45</definedName>
    <definedName name="n신축세대계">촉진구역!$U$6:$U$45</definedName>
    <definedName name="n신축세대수">촉진구역!$U$6:$U$45</definedName>
    <definedName name="n신축용적률">촉진구역!$AH$6:$AH$45</definedName>
    <definedName name="n신축임대40">촉진구역!$AC$6:$AC$45</definedName>
    <definedName name="n신축임대60">촉진구역!$AD$6:$AD$45</definedName>
    <definedName name="n신축임대85">촉진구역!$AE$6:$AE$45</definedName>
    <definedName name="n신축임대계">촉진구역!$AB$6:$AB$45</definedName>
    <definedName name="n안전진단">#REF!</definedName>
    <definedName name="n연번">촉진구역!$A$6:$A$45</definedName>
    <definedName name="n예비평가">#REF!</definedName>
    <definedName name="n위치">촉진구역!$G$6:$G$45</definedName>
    <definedName name="n이전고시">촉진구역!$AX$6:$AX$45</definedName>
    <definedName name="n일몰경가">촉진구역!#REF!</definedName>
    <definedName name="n일몰미도래">촉진구역!#REF!</definedName>
    <definedName name="n일몰제기한일">촉진구역!#REF!</definedName>
    <definedName name="n일반분양">촉진구역!$AV$6:$AV$45</definedName>
    <definedName name="n적용제외">촉진구역!#REF!</definedName>
    <definedName name="n전체연번">촉진구역!#REF!</definedName>
    <definedName name="n정비계획수립">촉진구역!$AN$6:$AN$45</definedName>
    <definedName name="n정비구역명">촉진구역!$F$6:$F$45</definedName>
    <definedName name="n정비구역변경지정">촉진구역!$AP$6:$AP$45</definedName>
    <definedName name="n정비구역지정예정">촉진구역!#REF!</definedName>
    <definedName name="n정비구역최초지정">촉진구역!$AO$6:$AO$45</definedName>
    <definedName name="n조합설립인가">촉진구역!$AR$6:$AR$45</definedName>
    <definedName name="n조합원">촉진구역!$AJ$6:$AJ$45</definedName>
    <definedName name="n준공">촉진구역!$AW$6:$AW$45</definedName>
    <definedName name="n준공예정일">촉진구역!#REF!</definedName>
    <definedName name="n증가물량">촉진구역!$AF$6:$AF$45</definedName>
    <definedName name="n착공">촉진구역!$AU$6:$AU$45</definedName>
    <definedName name="n착공예정일">촉진구역!#REF!</definedName>
    <definedName name="n청산일">촉진구역!C$6:C$45</definedName>
    <definedName name="n추진위승인">촉진구역!$AQ$6:$AQ$45</definedName>
    <definedName name="n토지등소유자">촉진구역!$AI$6:$AI$45</definedName>
    <definedName name="n해산일">촉진구역!$AY$24:$AY$45</definedName>
    <definedName name="n현재단계기간">촉진구역!#REF!</definedName>
    <definedName name="n현재상황">촉진구역!#REF!</definedName>
    <definedName name="_xlnm.Print_Area" localSheetId="1">촉진구역!$A$1:$AZ$12</definedName>
    <definedName name="_xlnm.Print_Area" localSheetId="0">총괄표!$A$1:$BU$35</definedName>
    <definedName name="_xlnm.Print_Titles" localSheetId="1">촉진구역!$1:$5</definedName>
    <definedName name="관리처분인가">#REF!</definedName>
    <definedName name="구역면적">'[2]1.기본-일반정비구역'!$H$7:$H$530</definedName>
    <definedName name="기존주택계">#REF!</definedName>
    <definedName name="기존주택동수">#REF!</definedName>
    <definedName name="기존주택준공연도">#REF!</definedName>
    <definedName name="기존주택초과">#REF!</definedName>
    <definedName name="담당자">#REF!</definedName>
    <definedName name="비고">#REF!</definedName>
    <definedName name="사업단계">#REF!</definedName>
    <definedName name="사업시작">#REF!</definedName>
    <definedName name="사업시행인가">#REF!</definedName>
    <definedName name="사업완료">#REF!</definedName>
    <definedName name="사업유형">#REF!</definedName>
    <definedName name="시군">#REF!</definedName>
    <definedName name="시행방법">#REF!</definedName>
    <definedName name="시행자">#REF!</definedName>
    <definedName name="신축분양135">#REF!</definedName>
    <definedName name="신축분양40">#REF!</definedName>
    <definedName name="신축분양60">#REF!</definedName>
    <definedName name="신축분양85">#REF!</definedName>
    <definedName name="신축분양계">#REF!</definedName>
    <definedName name="신축분양초과">#REF!</definedName>
    <definedName name="신축세대수">'[1]1.기본-일반정비구역'!$V$7:$V$530</definedName>
    <definedName name="신축용적률">#REF!</definedName>
    <definedName name="신축임대40">#REF!</definedName>
    <definedName name="신축임대60">#REF!</definedName>
    <definedName name="신축임대85">#REF!</definedName>
    <definedName name="신축임대계">#REF!</definedName>
    <definedName name="안전진단">#REF!</definedName>
    <definedName name="연번">#REF!</definedName>
    <definedName name="예비평가">#REF!</definedName>
    <definedName name="위치">#REF!</definedName>
    <definedName name="이전고시">#REF!</definedName>
    <definedName name="일몰경과">#REF!</definedName>
    <definedName name="일몰미도래">#REF!</definedName>
    <definedName name="일몰제기한일">#REF!</definedName>
    <definedName name="일반분양">#REF!</definedName>
    <definedName name="적용제외">#REF!</definedName>
    <definedName name="정비계획수립">#REF!</definedName>
    <definedName name="정비구역명">#REF!</definedName>
    <definedName name="정비구역변경지정">#REF!</definedName>
    <definedName name="정비구역지정예정">#REF!</definedName>
    <definedName name="정비구역최초지정">#REF!</definedName>
    <definedName name="조합설립인가">#REF!</definedName>
    <definedName name="조합원">#REF!</definedName>
    <definedName name="준공">#REF!</definedName>
    <definedName name="준공예정일">'[1]1.기본-일반정비구역'!$CE$7:$CE$530</definedName>
    <definedName name="증가물량">'[1]1.기본-일반정비구역'!$AG$7:$AG$530</definedName>
    <definedName name="착공">#REF!</definedName>
    <definedName name="착공예정일">'[2]1.기본-일반정비구역'!$CE$7:$CE$530</definedName>
    <definedName name="추진위승인">'[2]1.기본-일반정비구역'!$BG$7:$BG$530</definedName>
    <definedName name="현재단계기간">'[2]1.기본-일반정비구역'!#REF!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V45" i="10" l="1"/>
  <c r="U45" i="10" s="1"/>
  <c r="K45" i="10"/>
  <c r="V44" i="10"/>
  <c r="U44" i="10" s="1"/>
  <c r="K44" i="10"/>
  <c r="AB43" i="10"/>
  <c r="V43" i="10"/>
  <c r="U43" i="10" s="1"/>
  <c r="K43" i="10"/>
  <c r="AB42" i="10"/>
  <c r="V42" i="10"/>
  <c r="U42" i="10" s="1"/>
  <c r="K42" i="10"/>
  <c r="AB41" i="10"/>
  <c r="V41" i="10"/>
  <c r="K41" i="10"/>
  <c r="V40" i="10"/>
  <c r="U40" i="10" s="1"/>
  <c r="K40" i="10"/>
  <c r="AB39" i="10"/>
  <c r="V39" i="10"/>
  <c r="U39" i="10" s="1"/>
  <c r="K39" i="10"/>
  <c r="AB38" i="10"/>
  <c r="V38" i="10"/>
  <c r="Q38" i="10"/>
  <c r="AF45" i="10" l="1"/>
  <c r="U41" i="10"/>
  <c r="AF42" i="10"/>
  <c r="AF43" i="10"/>
  <c r="AF40" i="10"/>
  <c r="AF41" i="10"/>
  <c r="U38" i="10"/>
  <c r="AF38" i="10" s="1"/>
  <c r="AF44" i="10"/>
  <c r="AF39" i="10"/>
  <c r="U37" i="10"/>
  <c r="K37" i="10"/>
  <c r="V36" i="10"/>
  <c r="U36" i="10" s="1"/>
  <c r="K36" i="10"/>
  <c r="V35" i="10"/>
  <c r="U35" i="10" s="1"/>
  <c r="K35" i="10"/>
  <c r="V32" i="10"/>
  <c r="U32" i="10" s="1"/>
  <c r="K32" i="10"/>
  <c r="U34" i="10"/>
  <c r="AF34" i="10" s="1"/>
  <c r="V33" i="10"/>
  <c r="U33" i="10" s="1"/>
  <c r="K33" i="10"/>
  <c r="U31" i="10"/>
  <c r="K31" i="10"/>
  <c r="AB30" i="10"/>
  <c r="V30" i="10"/>
  <c r="K30" i="10"/>
  <c r="U29" i="10"/>
  <c r="K29" i="10"/>
  <c r="U28" i="10"/>
  <c r="AF28" i="10" s="1"/>
  <c r="U27" i="10"/>
  <c r="AF27" i="10" s="1"/>
  <c r="AB26" i="10"/>
  <c r="V26" i="10"/>
  <c r="K26" i="10"/>
  <c r="AB25" i="10"/>
  <c r="V25" i="10"/>
  <c r="U25" i="10" s="1"/>
  <c r="K25" i="10"/>
  <c r="V24" i="10"/>
  <c r="U24" i="10" s="1"/>
  <c r="Q24" i="10"/>
  <c r="K24" i="10"/>
  <c r="V23" i="10"/>
  <c r="U23" i="10" s="1"/>
  <c r="K23" i="10"/>
  <c r="U26" i="10" l="1"/>
  <c r="AF26" i="10" s="1"/>
  <c r="U30" i="10"/>
  <c r="AF30" i="10" s="1"/>
  <c r="AF29" i="10"/>
  <c r="AF24" i="10"/>
  <c r="AF25" i="10"/>
  <c r="AF23" i="10"/>
  <c r="AF36" i="10"/>
  <c r="AF33" i="10"/>
  <c r="AF35" i="10"/>
  <c r="AF32" i="10"/>
  <c r="AF37" i="10"/>
  <c r="AF31" i="10"/>
  <c r="AB7" i="10" l="1"/>
  <c r="V7" i="10"/>
  <c r="K7" i="10"/>
  <c r="AB6" i="10"/>
  <c r="V6" i="10"/>
  <c r="U6" i="10" s="1"/>
  <c r="K6" i="10"/>
  <c r="U7" i="10" l="1"/>
  <c r="AF7" i="10" s="1"/>
  <c r="AF6" i="10"/>
  <c r="V19" i="10"/>
  <c r="U19" i="10" s="1"/>
  <c r="AF19" i="10" s="1"/>
  <c r="U18" i="10"/>
  <c r="AF18" i="10" s="1"/>
  <c r="U17" i="10"/>
  <c r="AF17" i="10" s="1"/>
  <c r="U16" i="10"/>
  <c r="AF16" i="10" s="1"/>
  <c r="U15" i="10"/>
  <c r="AF15" i="10" s="1"/>
  <c r="U14" i="10"/>
  <c r="AF14" i="10" s="1"/>
  <c r="U13" i="10"/>
  <c r="AF13" i="10" s="1"/>
  <c r="U12" i="10"/>
  <c r="AF12" i="10" s="1"/>
  <c r="U11" i="10"/>
  <c r="AF11" i="10" s="1"/>
  <c r="U10" i="10"/>
  <c r="AF10" i="10" s="1"/>
  <c r="V9" i="10"/>
  <c r="U9" i="10" s="1"/>
  <c r="AF9" i="10" s="1"/>
  <c r="U8" i="10"/>
  <c r="AF8" i="10" s="1"/>
  <c r="U22" i="10" l="1"/>
  <c r="K22" i="10"/>
  <c r="AB21" i="10"/>
  <c r="V21" i="10"/>
  <c r="K21" i="10"/>
  <c r="AB20" i="10"/>
  <c r="V20" i="10"/>
  <c r="K20" i="10"/>
  <c r="U20" i="10" l="1"/>
  <c r="AF20" i="10" s="1"/>
  <c r="U21" i="10"/>
  <c r="AF21" i="10" s="1"/>
  <c r="AF22" i="10"/>
  <c r="AY9" i="12" l="1"/>
  <c r="AZ9" i="12"/>
  <c r="BA9" i="12"/>
  <c r="AY10" i="12"/>
  <c r="AZ10" i="12"/>
  <c r="BA10" i="12"/>
  <c r="AY11" i="12"/>
  <c r="AZ11" i="12"/>
  <c r="BA11" i="12"/>
  <c r="AY12" i="12"/>
  <c r="AZ12" i="12"/>
  <c r="BA12" i="12"/>
  <c r="AY13" i="12"/>
  <c r="AZ13" i="12"/>
  <c r="BA13" i="12"/>
  <c r="AY14" i="12"/>
  <c r="AZ14" i="12"/>
  <c r="BA14" i="12"/>
  <c r="AY15" i="12"/>
  <c r="AZ15" i="12"/>
  <c r="BA15" i="12"/>
  <c r="AY16" i="12"/>
  <c r="AZ16" i="12"/>
  <c r="BA16" i="12"/>
  <c r="AY17" i="12"/>
  <c r="AZ17" i="12"/>
  <c r="BA17" i="12"/>
  <c r="AY18" i="12"/>
  <c r="AZ18" i="12"/>
  <c r="BA18" i="12"/>
  <c r="AY19" i="12"/>
  <c r="AZ19" i="12"/>
  <c r="BA19" i="12"/>
  <c r="AY20" i="12"/>
  <c r="AZ20" i="12"/>
  <c r="BA20" i="12"/>
  <c r="AY21" i="12"/>
  <c r="AZ21" i="12"/>
  <c r="BA21" i="12"/>
  <c r="AY22" i="12"/>
  <c r="AZ22" i="12"/>
  <c r="BA22" i="12"/>
  <c r="AY23" i="12"/>
  <c r="AZ23" i="12"/>
  <c r="BA23" i="12"/>
  <c r="AY24" i="12"/>
  <c r="AZ24" i="12"/>
  <c r="BA24" i="12"/>
  <c r="AY25" i="12"/>
  <c r="AZ25" i="12"/>
  <c r="BA25" i="12"/>
  <c r="AY26" i="12"/>
  <c r="AZ26" i="12"/>
  <c r="BA26" i="12"/>
  <c r="AY27" i="12"/>
  <c r="AZ27" i="12"/>
  <c r="BA27" i="12"/>
  <c r="AY28" i="12"/>
  <c r="AZ28" i="12"/>
  <c r="BA28" i="12"/>
  <c r="AY29" i="12"/>
  <c r="AZ29" i="12"/>
  <c r="BA29" i="12"/>
  <c r="AY30" i="12"/>
  <c r="AZ30" i="12"/>
  <c r="BA30" i="12"/>
  <c r="AY31" i="12"/>
  <c r="AZ31" i="12"/>
  <c r="BA31" i="12"/>
  <c r="AY32" i="12"/>
  <c r="AZ32" i="12"/>
  <c r="BA32" i="12"/>
  <c r="AZ8" i="12"/>
  <c r="BA8" i="12"/>
  <c r="BB8" i="12"/>
  <c r="BC8" i="12"/>
  <c r="BD8" i="12"/>
  <c r="BE8" i="12"/>
  <c r="BF8" i="12"/>
  <c r="BG8" i="12"/>
  <c r="BH8" i="12"/>
  <c r="BI8" i="12"/>
  <c r="BJ8" i="12"/>
  <c r="BK8" i="12"/>
  <c r="BL8" i="12"/>
  <c r="BM8" i="12"/>
  <c r="BN8" i="12"/>
  <c r="BO8" i="12"/>
  <c r="BP8" i="12"/>
  <c r="BQ8" i="12"/>
  <c r="BR8" i="12"/>
  <c r="BS8" i="12"/>
  <c r="BT8" i="12"/>
  <c r="BU8" i="12"/>
  <c r="AY8" i="12"/>
  <c r="AL9" i="12"/>
  <c r="AM9" i="12"/>
  <c r="AN9" i="12"/>
  <c r="AL10" i="12"/>
  <c r="AM10" i="12"/>
  <c r="AN10" i="12"/>
  <c r="AL11" i="12"/>
  <c r="AM11" i="12"/>
  <c r="AN11" i="12"/>
  <c r="AL12" i="12"/>
  <c r="AM12" i="12"/>
  <c r="AN12" i="12"/>
  <c r="AL13" i="12"/>
  <c r="AM13" i="12"/>
  <c r="AN13" i="12"/>
  <c r="AL14" i="12"/>
  <c r="AM14" i="12"/>
  <c r="AN14" i="12"/>
  <c r="AL15" i="12"/>
  <c r="AM15" i="12"/>
  <c r="AN15" i="12"/>
  <c r="AL16" i="12"/>
  <c r="AM16" i="12"/>
  <c r="AN16" i="12"/>
  <c r="AL17" i="12"/>
  <c r="AM17" i="12"/>
  <c r="AN17" i="12"/>
  <c r="AL18" i="12"/>
  <c r="AM18" i="12"/>
  <c r="AN18" i="12"/>
  <c r="AL19" i="12"/>
  <c r="AM19" i="12"/>
  <c r="AN19" i="12"/>
  <c r="AL20" i="12"/>
  <c r="AM20" i="12"/>
  <c r="AN20" i="12"/>
  <c r="AL21" i="12"/>
  <c r="AM21" i="12"/>
  <c r="AN21" i="12"/>
  <c r="AL22" i="12"/>
  <c r="AM22" i="12"/>
  <c r="AN22" i="12"/>
  <c r="AL23" i="12"/>
  <c r="AM23" i="12"/>
  <c r="AN23" i="12"/>
  <c r="AL24" i="12"/>
  <c r="AM24" i="12"/>
  <c r="AN24" i="12"/>
  <c r="AL25" i="12"/>
  <c r="AM25" i="12"/>
  <c r="AN25" i="12"/>
  <c r="AL26" i="12"/>
  <c r="AM26" i="12"/>
  <c r="AN26" i="12"/>
  <c r="AL27" i="12"/>
  <c r="AM27" i="12"/>
  <c r="AN27" i="12"/>
  <c r="AL28" i="12"/>
  <c r="AM28" i="12"/>
  <c r="AN28" i="12"/>
  <c r="AL29" i="12"/>
  <c r="AM29" i="12"/>
  <c r="AN29" i="12"/>
  <c r="AL30" i="12"/>
  <c r="AM30" i="12"/>
  <c r="AN30" i="12"/>
  <c r="AL31" i="12"/>
  <c r="AM31" i="12"/>
  <c r="AN31" i="12"/>
  <c r="AL32" i="12"/>
  <c r="AM32" i="12"/>
  <c r="AN32" i="12"/>
  <c r="AM8" i="12"/>
  <c r="AN8" i="12"/>
  <c r="AL8" i="12"/>
  <c r="AF8" i="12"/>
  <c r="AC8" i="12"/>
  <c r="Y9" i="12"/>
  <c r="Z9" i="12"/>
  <c r="AA9" i="12"/>
  <c r="Y10" i="12"/>
  <c r="Z10" i="12"/>
  <c r="AA10" i="12"/>
  <c r="Y11" i="12"/>
  <c r="Z11" i="12"/>
  <c r="AA11" i="12"/>
  <c r="Y12" i="12"/>
  <c r="Z12" i="12"/>
  <c r="AA12" i="12"/>
  <c r="Y13" i="12"/>
  <c r="Z13" i="12"/>
  <c r="AA13" i="12"/>
  <c r="Y14" i="12"/>
  <c r="Z14" i="12"/>
  <c r="AA14" i="12"/>
  <c r="Y15" i="12"/>
  <c r="Z15" i="12"/>
  <c r="AA15" i="12"/>
  <c r="Y16" i="12"/>
  <c r="Z16" i="12"/>
  <c r="AA16" i="12"/>
  <c r="Y17" i="12"/>
  <c r="Z17" i="12"/>
  <c r="AA17" i="12"/>
  <c r="Y18" i="12"/>
  <c r="Z18" i="12"/>
  <c r="AA18" i="12"/>
  <c r="Y19" i="12"/>
  <c r="Z19" i="12"/>
  <c r="AA19" i="12"/>
  <c r="Y20" i="12"/>
  <c r="Z20" i="12"/>
  <c r="AA20" i="12"/>
  <c r="Y21" i="12"/>
  <c r="Z21" i="12"/>
  <c r="AA21" i="12"/>
  <c r="Y22" i="12"/>
  <c r="Z22" i="12"/>
  <c r="AA22" i="12"/>
  <c r="Y23" i="12"/>
  <c r="Z23" i="12"/>
  <c r="AA23" i="12"/>
  <c r="Y24" i="12"/>
  <c r="Z24" i="12"/>
  <c r="AA24" i="12"/>
  <c r="Y25" i="12"/>
  <c r="Z25" i="12"/>
  <c r="AA25" i="12"/>
  <c r="Y26" i="12"/>
  <c r="Z26" i="12"/>
  <c r="AA26" i="12"/>
  <c r="Y27" i="12"/>
  <c r="Z27" i="12"/>
  <c r="AA27" i="12"/>
  <c r="Y28" i="12"/>
  <c r="Z28" i="12"/>
  <c r="AA28" i="12"/>
  <c r="Y29" i="12"/>
  <c r="Z29" i="12"/>
  <c r="AA29" i="12"/>
  <c r="Y30" i="12"/>
  <c r="Z30" i="12"/>
  <c r="AA30" i="12"/>
  <c r="Y31" i="12"/>
  <c r="Z31" i="12"/>
  <c r="AA31" i="12"/>
  <c r="Y32" i="12"/>
  <c r="Z32" i="12"/>
  <c r="AA32" i="12"/>
  <c r="Z8" i="12"/>
  <c r="AA8" i="12"/>
  <c r="Y8" i="12"/>
  <c r="R9" i="12"/>
  <c r="R10" i="12"/>
  <c r="R11" i="12"/>
  <c r="R12" i="12"/>
  <c r="R13" i="12"/>
  <c r="R14" i="12"/>
  <c r="R15" i="12"/>
  <c r="R16" i="12"/>
  <c r="R17" i="12"/>
  <c r="R18" i="12"/>
  <c r="R19" i="12"/>
  <c r="R20" i="12"/>
  <c r="R21" i="12"/>
  <c r="R22" i="12"/>
  <c r="R23" i="12"/>
  <c r="R24" i="12"/>
  <c r="R25" i="12"/>
  <c r="R26" i="12"/>
  <c r="R27" i="12"/>
  <c r="R28" i="12"/>
  <c r="R29" i="12"/>
  <c r="R30" i="12"/>
  <c r="R31" i="12"/>
  <c r="R32" i="12"/>
  <c r="R8" i="12"/>
  <c r="AK26" i="12" l="1"/>
  <c r="AX24" i="12"/>
  <c r="AX12" i="12"/>
  <c r="AK21" i="12"/>
  <c r="X31" i="12"/>
  <c r="AK13" i="12"/>
  <c r="M8" i="12"/>
  <c r="AK17" i="12"/>
  <c r="AX26" i="12"/>
  <c r="AX14" i="12"/>
  <c r="X23" i="12"/>
  <c r="X19" i="12"/>
  <c r="X11" i="12"/>
  <c r="X30" i="12"/>
  <c r="X26" i="12"/>
  <c r="X22" i="12"/>
  <c r="X18" i="12"/>
  <c r="X14" i="12"/>
  <c r="X10" i="12"/>
  <c r="AX25" i="12"/>
  <c r="AX13" i="12"/>
  <c r="AX9" i="12"/>
  <c r="AX23" i="12"/>
  <c r="AK27" i="12"/>
  <c r="X20" i="12"/>
  <c r="X28" i="12"/>
  <c r="X24" i="12"/>
  <c r="X16" i="12"/>
  <c r="X12" i="12"/>
  <c r="AK25" i="12"/>
  <c r="AK9" i="12"/>
  <c r="AX15" i="12"/>
  <c r="AK23" i="12"/>
  <c r="AK14" i="12"/>
  <c r="AX22" i="12"/>
  <c r="X32" i="12"/>
  <c r="AX21" i="12"/>
  <c r="AX19" i="12"/>
  <c r="X13" i="12"/>
  <c r="AK18" i="12"/>
  <c r="AX18" i="12"/>
  <c r="AK22" i="12"/>
  <c r="AX29" i="12"/>
  <c r="AX17" i="12"/>
  <c r="X27" i="12"/>
  <c r="X15" i="12"/>
  <c r="AX8" i="12"/>
  <c r="AX31" i="12"/>
  <c r="AX11" i="12"/>
  <c r="X9" i="12"/>
  <c r="AK30" i="12"/>
  <c r="AK10" i="12"/>
  <c r="AX32" i="12"/>
  <c r="AX20" i="12"/>
  <c r="AX27" i="12"/>
  <c r="X25" i="12"/>
  <c r="AX30" i="12"/>
  <c r="AX10" i="12"/>
  <c r="AK15" i="12"/>
  <c r="AA7" i="12"/>
  <c r="X21" i="12"/>
  <c r="AK19" i="12"/>
  <c r="Y7" i="12"/>
  <c r="X8" i="12"/>
  <c r="X29" i="12"/>
  <c r="X17" i="12"/>
  <c r="Z7" i="12"/>
  <c r="AY7" i="12"/>
  <c r="AZ7" i="12"/>
  <c r="AK28" i="12"/>
  <c r="AK24" i="12"/>
  <c r="AK11" i="12"/>
  <c r="AX28" i="12"/>
  <c r="AX16" i="12"/>
  <c r="L8" i="12"/>
  <c r="AK29" i="12"/>
  <c r="AK12" i="12"/>
  <c r="AL7" i="12"/>
  <c r="AK32" i="12"/>
  <c r="AK20" i="12"/>
  <c r="AK16" i="12"/>
  <c r="AK31" i="12"/>
  <c r="AN7" i="12"/>
  <c r="AM7" i="12"/>
  <c r="N8" i="12"/>
  <c r="AK8" i="12"/>
  <c r="R7" i="12"/>
  <c r="AX7" i="12" l="1"/>
  <c r="K8" i="12"/>
  <c r="F5" i="10" l="1"/>
  <c r="AJ5" i="10" l="1"/>
  <c r="AI5" i="10"/>
  <c r="U5" i="10" l="1"/>
  <c r="L5" i="10"/>
  <c r="M5" i="10"/>
  <c r="N5" i="10"/>
  <c r="O5" i="10"/>
  <c r="P5" i="10"/>
  <c r="R5" i="10"/>
  <c r="S5" i="10"/>
  <c r="T5" i="10"/>
  <c r="W5" i="10"/>
  <c r="X5" i="10"/>
  <c r="Y5" i="10"/>
  <c r="Z5" i="10"/>
  <c r="AA5" i="10"/>
  <c r="AC5" i="10"/>
  <c r="AD5" i="10"/>
  <c r="AE5" i="10"/>
  <c r="J5" i="10"/>
  <c r="H5" i="10"/>
  <c r="AF5" i="10" l="1"/>
  <c r="V22" i="12"/>
  <c r="W22" i="12"/>
  <c r="AB5" i="10" l="1"/>
  <c r="K5" i="10" l="1"/>
  <c r="Q5" i="10"/>
  <c r="V5" i="10"/>
  <c r="BU22" i="12" l="1"/>
  <c r="BT22" i="12"/>
  <c r="BS22" i="12"/>
  <c r="BR22" i="12"/>
  <c r="BQ22" i="12"/>
  <c r="BP22" i="12"/>
  <c r="BO22" i="12"/>
  <c r="BM22" i="12"/>
  <c r="M22" i="12" s="1"/>
  <c r="BK22" i="12"/>
  <c r="BJ22" i="12"/>
  <c r="BI22" i="12"/>
  <c r="BH22" i="12"/>
  <c r="BG22" i="12"/>
  <c r="BF22" i="12"/>
  <c r="BE22" i="12"/>
  <c r="BC22" i="12"/>
  <c r="AW22" i="12"/>
  <c r="AV22" i="12"/>
  <c r="AU22" i="12"/>
  <c r="AT22" i="12"/>
  <c r="AS22" i="12"/>
  <c r="AR22" i="12"/>
  <c r="AP22" i="12"/>
  <c r="AJ22" i="12"/>
  <c r="AI22" i="12"/>
  <c r="AH22" i="12"/>
  <c r="AG22" i="12"/>
  <c r="AF22" i="12"/>
  <c r="AE22" i="12"/>
  <c r="AC22" i="12"/>
  <c r="U22" i="12"/>
  <c r="T22" i="12"/>
  <c r="S22" i="12"/>
  <c r="P22" i="12"/>
  <c r="E22" i="12" l="1"/>
  <c r="Q22" i="12"/>
  <c r="O22" i="12" s="1"/>
  <c r="AD22" i="12"/>
  <c r="AB22" i="12" s="1"/>
  <c r="I22" i="12"/>
  <c r="F22" i="12"/>
  <c r="H22" i="12"/>
  <c r="BN22" i="12"/>
  <c r="BD22" i="12"/>
  <c r="BB22" i="12" s="1"/>
  <c r="G22" i="12"/>
  <c r="J22" i="12"/>
  <c r="AQ22" i="12"/>
  <c r="AO22" i="12" s="1"/>
  <c r="C22" i="12"/>
  <c r="D22" i="12" l="1"/>
  <c r="BL22" i="12"/>
  <c r="L22" i="12" s="1"/>
  <c r="N22" i="12"/>
  <c r="V21" i="12"/>
  <c r="K22" i="12" l="1"/>
  <c r="B22" i="12" s="1"/>
  <c r="U21" i="12"/>
  <c r="J4" i="17" l="1"/>
  <c r="K4" i="17"/>
  <c r="F2" i="16"/>
  <c r="G2" i="16"/>
  <c r="H2" i="16"/>
  <c r="I2" i="16"/>
  <c r="I1" i="16" s="1"/>
  <c r="E2" i="16"/>
  <c r="H18" i="16"/>
  <c r="G18" i="16"/>
  <c r="F18" i="16"/>
  <c r="E18" i="16"/>
  <c r="D21" i="16"/>
  <c r="D19" i="16"/>
  <c r="D27" i="16"/>
  <c r="D26" i="16"/>
  <c r="D25" i="16"/>
  <c r="D24" i="16"/>
  <c r="D23" i="16"/>
  <c r="D15" i="16"/>
  <c r="D14" i="16"/>
  <c r="D9" i="16"/>
  <c r="D16" i="16"/>
  <c r="D12" i="16"/>
  <c r="D10" i="16"/>
  <c r="D7" i="16"/>
  <c r="D5" i="16"/>
  <c r="D3" i="16"/>
  <c r="G1" i="16" l="1"/>
  <c r="H1" i="16"/>
  <c r="F1" i="16"/>
  <c r="D2" i="16"/>
  <c r="D18" i="16"/>
  <c r="E1" i="16"/>
  <c r="D1" i="16" l="1"/>
  <c r="U19" i="15" l="1"/>
  <c r="U16" i="15"/>
  <c r="M32" i="15"/>
  <c r="U21" i="15" l="1"/>
  <c r="BM10" i="12" l="1"/>
  <c r="M10" i="12" s="1"/>
  <c r="BM12" i="12"/>
  <c r="M12" i="12" s="1"/>
  <c r="BM14" i="12"/>
  <c r="M14" i="12" s="1"/>
  <c r="BM16" i="12"/>
  <c r="M16" i="12" s="1"/>
  <c r="BM13" i="12"/>
  <c r="M13" i="12" s="1"/>
  <c r="BM17" i="12"/>
  <c r="M17" i="12" s="1"/>
  <c r="BM18" i="12"/>
  <c r="M18" i="12" s="1"/>
  <c r="BM23" i="12"/>
  <c r="M23" i="12" s="1"/>
  <c r="BM21" i="12"/>
  <c r="M21" i="12" s="1"/>
  <c r="BM25" i="12"/>
  <c r="M25" i="12" s="1"/>
  <c r="BM27" i="12"/>
  <c r="M27" i="12" s="1"/>
  <c r="BM29" i="12"/>
  <c r="M29" i="12" s="1"/>
  <c r="BM30" i="12"/>
  <c r="M30" i="12" s="1"/>
  <c r="BM24" i="12"/>
  <c r="M24" i="12" s="1"/>
  <c r="BM32" i="12"/>
  <c r="M32" i="12" s="1"/>
  <c r="BM9" i="12"/>
  <c r="M9" i="12" s="1"/>
  <c r="BM15" i="12"/>
  <c r="M15" i="12" s="1"/>
  <c r="BM20" i="12"/>
  <c r="M20" i="12" s="1"/>
  <c r="BM19" i="12"/>
  <c r="M19" i="12" s="1"/>
  <c r="BM26" i="12"/>
  <c r="M26" i="12" s="1"/>
  <c r="U16" i="12"/>
  <c r="BU21" i="12" l="1"/>
  <c r="BT21" i="12"/>
  <c r="BS21" i="12"/>
  <c r="BR21" i="12"/>
  <c r="BQ21" i="12"/>
  <c r="BP21" i="12"/>
  <c r="BO21" i="12"/>
  <c r="BK21" i="12"/>
  <c r="BJ21" i="12"/>
  <c r="BI21" i="12"/>
  <c r="BH21" i="12"/>
  <c r="BG21" i="12"/>
  <c r="BF21" i="12"/>
  <c r="BE21" i="12"/>
  <c r="BC21" i="12"/>
  <c r="AW21" i="12"/>
  <c r="AV21" i="12"/>
  <c r="AU21" i="12"/>
  <c r="AT21" i="12"/>
  <c r="AS21" i="12"/>
  <c r="AR21" i="12"/>
  <c r="AP21" i="12"/>
  <c r="AJ21" i="12"/>
  <c r="AI21" i="12"/>
  <c r="AH21" i="12"/>
  <c r="AG21" i="12"/>
  <c r="AF21" i="12"/>
  <c r="AE21" i="12"/>
  <c r="AC21" i="12"/>
  <c r="W21" i="12"/>
  <c r="T21" i="12"/>
  <c r="S21" i="12"/>
  <c r="P21" i="12"/>
  <c r="BU31" i="12"/>
  <c r="BT31" i="12"/>
  <c r="BS31" i="12"/>
  <c r="BR31" i="12"/>
  <c r="BQ31" i="12"/>
  <c r="BP31" i="12"/>
  <c r="BO31" i="12"/>
  <c r="BM31" i="12"/>
  <c r="M31" i="12" s="1"/>
  <c r="BK31" i="12"/>
  <c r="BJ31" i="12"/>
  <c r="BI31" i="12"/>
  <c r="BH31" i="12"/>
  <c r="BG31" i="12"/>
  <c r="BF31" i="12"/>
  <c r="BE31" i="12"/>
  <c r="BC31" i="12"/>
  <c r="AW31" i="12"/>
  <c r="AV31" i="12"/>
  <c r="AU31" i="12"/>
  <c r="AT31" i="12"/>
  <c r="AS31" i="12"/>
  <c r="AR31" i="12"/>
  <c r="AP31" i="12"/>
  <c r="AJ31" i="12"/>
  <c r="AI31" i="12"/>
  <c r="AH31" i="12"/>
  <c r="AG31" i="12"/>
  <c r="AF31" i="12"/>
  <c r="AE31" i="12"/>
  <c r="AC31" i="12"/>
  <c r="W31" i="12"/>
  <c r="V31" i="12"/>
  <c r="U31" i="12"/>
  <c r="T31" i="12"/>
  <c r="S31" i="12"/>
  <c r="P31" i="12"/>
  <c r="BU28" i="12"/>
  <c r="BT28" i="12"/>
  <c r="BS28" i="12"/>
  <c r="BR28" i="12"/>
  <c r="BQ28" i="12"/>
  <c r="BP28" i="12"/>
  <c r="BO28" i="12"/>
  <c r="BM28" i="12"/>
  <c r="M28" i="12" s="1"/>
  <c r="BK28" i="12"/>
  <c r="BJ28" i="12"/>
  <c r="BI28" i="12"/>
  <c r="BH28" i="12"/>
  <c r="BG28" i="12"/>
  <c r="BF28" i="12"/>
  <c r="BE28" i="12"/>
  <c r="BC28" i="12"/>
  <c r="AW28" i="12"/>
  <c r="AV28" i="12"/>
  <c r="AU28" i="12"/>
  <c r="AT28" i="12"/>
  <c r="AS28" i="12"/>
  <c r="AR28" i="12"/>
  <c r="AP28" i="12"/>
  <c r="AJ28" i="12"/>
  <c r="AI28" i="12"/>
  <c r="AH28" i="12"/>
  <c r="AG28" i="12"/>
  <c r="AF28" i="12"/>
  <c r="AE28" i="12"/>
  <c r="AC28" i="12"/>
  <c r="W28" i="12"/>
  <c r="V28" i="12"/>
  <c r="U28" i="12"/>
  <c r="T28" i="12"/>
  <c r="S28" i="12"/>
  <c r="P28" i="12"/>
  <c r="BU26" i="12"/>
  <c r="BT26" i="12"/>
  <c r="BS26" i="12"/>
  <c r="BR26" i="12"/>
  <c r="BQ26" i="12"/>
  <c r="BP26" i="12"/>
  <c r="BO26" i="12"/>
  <c r="BK26" i="12"/>
  <c r="BJ26" i="12"/>
  <c r="BI26" i="12"/>
  <c r="BH26" i="12"/>
  <c r="BG26" i="12"/>
  <c r="BF26" i="12"/>
  <c r="BE26" i="12"/>
  <c r="BC26" i="12"/>
  <c r="AW26" i="12"/>
  <c r="AV26" i="12"/>
  <c r="AU26" i="12"/>
  <c r="AT26" i="12"/>
  <c r="AS26" i="12"/>
  <c r="AR26" i="12"/>
  <c r="AP26" i="12"/>
  <c r="AJ26" i="12"/>
  <c r="AI26" i="12"/>
  <c r="AH26" i="12"/>
  <c r="AG26" i="12"/>
  <c r="AF26" i="12"/>
  <c r="AE26" i="12"/>
  <c r="AC26" i="12"/>
  <c r="W26" i="12"/>
  <c r="V26" i="12"/>
  <c r="U26" i="12"/>
  <c r="T26" i="12"/>
  <c r="S26" i="12"/>
  <c r="P26" i="12"/>
  <c r="BU19" i="12"/>
  <c r="BT19" i="12"/>
  <c r="BS19" i="12"/>
  <c r="BR19" i="12"/>
  <c r="BQ19" i="12"/>
  <c r="BP19" i="12"/>
  <c r="BO19" i="12"/>
  <c r="BK19" i="12"/>
  <c r="BJ19" i="12"/>
  <c r="BI19" i="12"/>
  <c r="BH19" i="12"/>
  <c r="BG19" i="12"/>
  <c r="BF19" i="12"/>
  <c r="BE19" i="12"/>
  <c r="BC19" i="12"/>
  <c r="AW19" i="12"/>
  <c r="AV19" i="12"/>
  <c r="AU19" i="12"/>
  <c r="AT19" i="12"/>
  <c r="AS19" i="12"/>
  <c r="AR19" i="12"/>
  <c r="AP19" i="12"/>
  <c r="AJ19" i="12"/>
  <c r="AI19" i="12"/>
  <c r="AH19" i="12"/>
  <c r="AG19" i="12"/>
  <c r="AF19" i="12"/>
  <c r="AE19" i="12"/>
  <c r="AC19" i="12"/>
  <c r="W19" i="12"/>
  <c r="V19" i="12"/>
  <c r="U19" i="12"/>
  <c r="T19" i="12"/>
  <c r="S19" i="12"/>
  <c r="P19" i="12"/>
  <c r="BU20" i="12"/>
  <c r="BT20" i="12"/>
  <c r="BS20" i="12"/>
  <c r="BR20" i="12"/>
  <c r="BQ20" i="12"/>
  <c r="BP20" i="12"/>
  <c r="BO20" i="12"/>
  <c r="BK20" i="12"/>
  <c r="BJ20" i="12"/>
  <c r="BI20" i="12"/>
  <c r="BH20" i="12"/>
  <c r="BG20" i="12"/>
  <c r="BF20" i="12"/>
  <c r="BE20" i="12"/>
  <c r="BC20" i="12"/>
  <c r="AW20" i="12"/>
  <c r="AV20" i="12"/>
  <c r="AU20" i="12"/>
  <c r="AT20" i="12"/>
  <c r="AS20" i="12"/>
  <c r="AR20" i="12"/>
  <c r="AP20" i="12"/>
  <c r="AJ20" i="12"/>
  <c r="AI20" i="12"/>
  <c r="AH20" i="12"/>
  <c r="AG20" i="12"/>
  <c r="AF20" i="12"/>
  <c r="AE20" i="12"/>
  <c r="AC20" i="12"/>
  <c r="W20" i="12"/>
  <c r="V20" i="12"/>
  <c r="U20" i="12"/>
  <c r="T20" i="12"/>
  <c r="S20" i="12"/>
  <c r="P20" i="12"/>
  <c r="BU15" i="12"/>
  <c r="BT15" i="12"/>
  <c r="BS15" i="12"/>
  <c r="BR15" i="12"/>
  <c r="BQ15" i="12"/>
  <c r="BP15" i="12"/>
  <c r="BO15" i="12"/>
  <c r="BK15" i="12"/>
  <c r="BJ15" i="12"/>
  <c r="BI15" i="12"/>
  <c r="BH15" i="12"/>
  <c r="BG15" i="12"/>
  <c r="BF15" i="12"/>
  <c r="BE15" i="12"/>
  <c r="BC15" i="12"/>
  <c r="AW15" i="12"/>
  <c r="AV15" i="12"/>
  <c r="AU15" i="12"/>
  <c r="AT15" i="12"/>
  <c r="AS15" i="12"/>
  <c r="AR15" i="12"/>
  <c r="AP15" i="12"/>
  <c r="AJ15" i="12"/>
  <c r="AI15" i="12"/>
  <c r="AH15" i="12"/>
  <c r="AG15" i="12"/>
  <c r="AF15" i="12"/>
  <c r="AE15" i="12"/>
  <c r="AC15" i="12"/>
  <c r="W15" i="12"/>
  <c r="V15" i="12"/>
  <c r="U15" i="12"/>
  <c r="T15" i="12"/>
  <c r="S15" i="12"/>
  <c r="P15" i="12"/>
  <c r="BU9" i="12"/>
  <c r="BT9" i="12"/>
  <c r="BS9" i="12"/>
  <c r="BR9" i="12"/>
  <c r="BQ9" i="12"/>
  <c r="BP9" i="12"/>
  <c r="BO9" i="12"/>
  <c r="BK9" i="12"/>
  <c r="BJ9" i="12"/>
  <c r="BI9" i="12"/>
  <c r="BH9" i="12"/>
  <c r="BG9" i="12"/>
  <c r="BF9" i="12"/>
  <c r="BE9" i="12"/>
  <c r="BC9" i="12"/>
  <c r="AW9" i="12"/>
  <c r="AV9" i="12"/>
  <c r="AU9" i="12"/>
  <c r="AT9" i="12"/>
  <c r="AS9" i="12"/>
  <c r="AR9" i="12"/>
  <c r="AP9" i="12"/>
  <c r="AJ9" i="12"/>
  <c r="AI9" i="12"/>
  <c r="AH9" i="12"/>
  <c r="AG9" i="12"/>
  <c r="AF9" i="12"/>
  <c r="AE9" i="12"/>
  <c r="AC9" i="12"/>
  <c r="W9" i="12"/>
  <c r="V9" i="12"/>
  <c r="U9" i="12"/>
  <c r="T9" i="12"/>
  <c r="S9" i="12"/>
  <c r="P9" i="12"/>
  <c r="BU32" i="12"/>
  <c r="BT32" i="12"/>
  <c r="BS32" i="12"/>
  <c r="BR32" i="12"/>
  <c r="BQ32" i="12"/>
  <c r="BP32" i="12"/>
  <c r="BO32" i="12"/>
  <c r="BK32" i="12"/>
  <c r="BJ32" i="12"/>
  <c r="BI32" i="12"/>
  <c r="BH32" i="12"/>
  <c r="BG32" i="12"/>
  <c r="BF32" i="12"/>
  <c r="BE32" i="12"/>
  <c r="BC32" i="12"/>
  <c r="AW32" i="12"/>
  <c r="AV32" i="12"/>
  <c r="AU32" i="12"/>
  <c r="AT32" i="12"/>
  <c r="AS32" i="12"/>
  <c r="AR32" i="12"/>
  <c r="AP32" i="12"/>
  <c r="AJ32" i="12"/>
  <c r="AI32" i="12"/>
  <c r="AH32" i="12"/>
  <c r="AG32" i="12"/>
  <c r="AF32" i="12"/>
  <c r="AE32" i="12"/>
  <c r="AC32" i="12"/>
  <c r="W32" i="12"/>
  <c r="V32" i="12"/>
  <c r="U32" i="12"/>
  <c r="T32" i="12"/>
  <c r="S32" i="12"/>
  <c r="P32" i="12"/>
  <c r="BU24" i="12"/>
  <c r="BT24" i="12"/>
  <c r="BS24" i="12"/>
  <c r="BR24" i="12"/>
  <c r="BQ24" i="12"/>
  <c r="BP24" i="12"/>
  <c r="BO24" i="12"/>
  <c r="BK24" i="12"/>
  <c r="BJ24" i="12"/>
  <c r="BI24" i="12"/>
  <c r="BH24" i="12"/>
  <c r="BG24" i="12"/>
  <c r="BF24" i="12"/>
  <c r="BE24" i="12"/>
  <c r="BC24" i="12"/>
  <c r="AW24" i="12"/>
  <c r="AV24" i="12"/>
  <c r="AU24" i="12"/>
  <c r="AT24" i="12"/>
  <c r="AS24" i="12"/>
  <c r="AR24" i="12"/>
  <c r="AP24" i="12"/>
  <c r="AJ24" i="12"/>
  <c r="AI24" i="12"/>
  <c r="AH24" i="12"/>
  <c r="AG24" i="12"/>
  <c r="AF24" i="12"/>
  <c r="AE24" i="12"/>
  <c r="AC24" i="12"/>
  <c r="W24" i="12"/>
  <c r="V24" i="12"/>
  <c r="U24" i="12"/>
  <c r="T24" i="12"/>
  <c r="S24" i="12"/>
  <c r="P24" i="12"/>
  <c r="BU30" i="12"/>
  <c r="BT30" i="12"/>
  <c r="BS30" i="12"/>
  <c r="BR30" i="12"/>
  <c r="BQ30" i="12"/>
  <c r="BP30" i="12"/>
  <c r="BO30" i="12"/>
  <c r="BK30" i="12"/>
  <c r="BJ30" i="12"/>
  <c r="BI30" i="12"/>
  <c r="BH30" i="12"/>
  <c r="BG30" i="12"/>
  <c r="BF30" i="12"/>
  <c r="BE30" i="12"/>
  <c r="BC30" i="12"/>
  <c r="AW30" i="12"/>
  <c r="AV30" i="12"/>
  <c r="AU30" i="12"/>
  <c r="AT30" i="12"/>
  <c r="AS30" i="12"/>
  <c r="AR30" i="12"/>
  <c r="AP30" i="12"/>
  <c r="AJ30" i="12"/>
  <c r="AI30" i="12"/>
  <c r="AH30" i="12"/>
  <c r="AG30" i="12"/>
  <c r="AF30" i="12"/>
  <c r="AE30" i="12"/>
  <c r="AC30" i="12"/>
  <c r="W30" i="12"/>
  <c r="V30" i="12"/>
  <c r="U30" i="12"/>
  <c r="T30" i="12"/>
  <c r="S30" i="12"/>
  <c r="P30" i="12"/>
  <c r="BU29" i="12"/>
  <c r="BT29" i="12"/>
  <c r="BS29" i="12"/>
  <c r="BR29" i="12"/>
  <c r="BQ29" i="12"/>
  <c r="BP29" i="12"/>
  <c r="BO29" i="12"/>
  <c r="BK29" i="12"/>
  <c r="BJ29" i="12"/>
  <c r="BI29" i="12"/>
  <c r="BH29" i="12"/>
  <c r="BG29" i="12"/>
  <c r="BF29" i="12"/>
  <c r="BE29" i="12"/>
  <c r="BC29" i="12"/>
  <c r="AW29" i="12"/>
  <c r="AV29" i="12"/>
  <c r="AU29" i="12"/>
  <c r="AT29" i="12"/>
  <c r="AS29" i="12"/>
  <c r="AR29" i="12"/>
  <c r="AP29" i="12"/>
  <c r="AJ29" i="12"/>
  <c r="AI29" i="12"/>
  <c r="AH29" i="12"/>
  <c r="AG29" i="12"/>
  <c r="AF29" i="12"/>
  <c r="AE29" i="12"/>
  <c r="AC29" i="12"/>
  <c r="W29" i="12"/>
  <c r="V29" i="12"/>
  <c r="U29" i="12"/>
  <c r="T29" i="12"/>
  <c r="S29" i="12"/>
  <c r="P29" i="12"/>
  <c r="BU27" i="12"/>
  <c r="BT27" i="12"/>
  <c r="BS27" i="12"/>
  <c r="BR27" i="12"/>
  <c r="BQ27" i="12"/>
  <c r="BP27" i="12"/>
  <c r="BO27" i="12"/>
  <c r="BK27" i="12"/>
  <c r="BJ27" i="12"/>
  <c r="BI27" i="12"/>
  <c r="BH27" i="12"/>
  <c r="BG27" i="12"/>
  <c r="BF27" i="12"/>
  <c r="BE27" i="12"/>
  <c r="BC27" i="12"/>
  <c r="AW27" i="12"/>
  <c r="AV27" i="12"/>
  <c r="AU27" i="12"/>
  <c r="AT27" i="12"/>
  <c r="AS27" i="12"/>
  <c r="AR27" i="12"/>
  <c r="AP27" i="12"/>
  <c r="AJ27" i="12"/>
  <c r="AI27" i="12"/>
  <c r="AH27" i="12"/>
  <c r="AG27" i="12"/>
  <c r="AF27" i="12"/>
  <c r="AE27" i="12"/>
  <c r="AC27" i="12"/>
  <c r="W27" i="12"/>
  <c r="V27" i="12"/>
  <c r="U27" i="12"/>
  <c r="T27" i="12"/>
  <c r="S27" i="12"/>
  <c r="P27" i="12"/>
  <c r="BU25" i="12"/>
  <c r="BT25" i="12"/>
  <c r="BS25" i="12"/>
  <c r="BR25" i="12"/>
  <c r="BQ25" i="12"/>
  <c r="BP25" i="12"/>
  <c r="BO25" i="12"/>
  <c r="BK25" i="12"/>
  <c r="BJ25" i="12"/>
  <c r="BI25" i="12"/>
  <c r="BH25" i="12"/>
  <c r="BG25" i="12"/>
  <c r="BF25" i="12"/>
  <c r="BE25" i="12"/>
  <c r="BC25" i="12"/>
  <c r="AW25" i="12"/>
  <c r="AV25" i="12"/>
  <c r="AU25" i="12"/>
  <c r="AT25" i="12"/>
  <c r="AS25" i="12"/>
  <c r="AR25" i="12"/>
  <c r="AP25" i="12"/>
  <c r="AJ25" i="12"/>
  <c r="AI25" i="12"/>
  <c r="AH25" i="12"/>
  <c r="AG25" i="12"/>
  <c r="AF25" i="12"/>
  <c r="AE25" i="12"/>
  <c r="AC25" i="12"/>
  <c r="W25" i="12"/>
  <c r="V25" i="12"/>
  <c r="U25" i="12"/>
  <c r="T25" i="12"/>
  <c r="S25" i="12"/>
  <c r="P25" i="12"/>
  <c r="BU23" i="12"/>
  <c r="BT23" i="12"/>
  <c r="BS23" i="12"/>
  <c r="BR23" i="12"/>
  <c r="BQ23" i="12"/>
  <c r="BP23" i="12"/>
  <c r="BO23" i="12"/>
  <c r="BK23" i="12"/>
  <c r="BJ23" i="12"/>
  <c r="BI23" i="12"/>
  <c r="BH23" i="12"/>
  <c r="BG23" i="12"/>
  <c r="BF23" i="12"/>
  <c r="BE23" i="12"/>
  <c r="BC23" i="12"/>
  <c r="AW23" i="12"/>
  <c r="AV23" i="12"/>
  <c r="AU23" i="12"/>
  <c r="AT23" i="12"/>
  <c r="AS23" i="12"/>
  <c r="AR23" i="12"/>
  <c r="AP23" i="12"/>
  <c r="AJ23" i="12"/>
  <c r="AI23" i="12"/>
  <c r="AH23" i="12"/>
  <c r="AG23" i="12"/>
  <c r="AF23" i="12"/>
  <c r="AE23" i="12"/>
  <c r="AC23" i="12"/>
  <c r="W23" i="12"/>
  <c r="V23" i="12"/>
  <c r="U23" i="12"/>
  <c r="T23" i="12"/>
  <c r="S23" i="12"/>
  <c r="P23" i="12"/>
  <c r="BU18" i="12"/>
  <c r="BT18" i="12"/>
  <c r="BS18" i="12"/>
  <c r="BR18" i="12"/>
  <c r="BQ18" i="12"/>
  <c r="BP18" i="12"/>
  <c r="BO18" i="12"/>
  <c r="BK18" i="12"/>
  <c r="BJ18" i="12"/>
  <c r="BI18" i="12"/>
  <c r="BH18" i="12"/>
  <c r="BG18" i="12"/>
  <c r="BF18" i="12"/>
  <c r="BE18" i="12"/>
  <c r="BC18" i="12"/>
  <c r="AW18" i="12"/>
  <c r="AV18" i="12"/>
  <c r="AU18" i="12"/>
  <c r="AT18" i="12"/>
  <c r="AS18" i="12"/>
  <c r="AR18" i="12"/>
  <c r="AP18" i="12"/>
  <c r="AJ18" i="12"/>
  <c r="AI18" i="12"/>
  <c r="AH18" i="12"/>
  <c r="AG18" i="12"/>
  <c r="AF18" i="12"/>
  <c r="AE18" i="12"/>
  <c r="AC18" i="12"/>
  <c r="W18" i="12"/>
  <c r="V18" i="12"/>
  <c r="U18" i="12"/>
  <c r="T18" i="12"/>
  <c r="S18" i="12"/>
  <c r="P18" i="12"/>
  <c r="BU17" i="12"/>
  <c r="BT17" i="12"/>
  <c r="BS17" i="12"/>
  <c r="BR17" i="12"/>
  <c r="BQ17" i="12"/>
  <c r="BP17" i="12"/>
  <c r="BO17" i="12"/>
  <c r="BK17" i="12"/>
  <c r="BJ17" i="12"/>
  <c r="BI17" i="12"/>
  <c r="BH17" i="12"/>
  <c r="BG17" i="12"/>
  <c r="BF17" i="12"/>
  <c r="BE17" i="12"/>
  <c r="BC17" i="12"/>
  <c r="AW17" i="12"/>
  <c r="AV17" i="12"/>
  <c r="AU17" i="12"/>
  <c r="AT17" i="12"/>
  <c r="AS17" i="12"/>
  <c r="AR17" i="12"/>
  <c r="AP17" i="12"/>
  <c r="AJ17" i="12"/>
  <c r="AI17" i="12"/>
  <c r="AH17" i="12"/>
  <c r="AG17" i="12"/>
  <c r="AF17" i="12"/>
  <c r="AE17" i="12"/>
  <c r="AC17" i="12"/>
  <c r="W17" i="12"/>
  <c r="V17" i="12"/>
  <c r="U17" i="12"/>
  <c r="T17" i="12"/>
  <c r="S17" i="12"/>
  <c r="P17" i="12"/>
  <c r="BU13" i="12"/>
  <c r="BT13" i="12"/>
  <c r="BS13" i="12"/>
  <c r="BR13" i="12"/>
  <c r="BQ13" i="12"/>
  <c r="BP13" i="12"/>
  <c r="BO13" i="12"/>
  <c r="BK13" i="12"/>
  <c r="BJ13" i="12"/>
  <c r="BI13" i="12"/>
  <c r="BH13" i="12"/>
  <c r="BG13" i="12"/>
  <c r="BF13" i="12"/>
  <c r="BE13" i="12"/>
  <c r="BC13" i="12"/>
  <c r="AW13" i="12"/>
  <c r="AV13" i="12"/>
  <c r="AU13" i="12"/>
  <c r="AT13" i="12"/>
  <c r="AS13" i="12"/>
  <c r="AR13" i="12"/>
  <c r="AP13" i="12"/>
  <c r="AJ13" i="12"/>
  <c r="AI13" i="12"/>
  <c r="AH13" i="12"/>
  <c r="AG13" i="12"/>
  <c r="AF13" i="12"/>
  <c r="AE13" i="12"/>
  <c r="AC13" i="12"/>
  <c r="W13" i="12"/>
  <c r="V13" i="12"/>
  <c r="U13" i="12"/>
  <c r="T13" i="12"/>
  <c r="S13" i="12"/>
  <c r="P13" i="12"/>
  <c r="BU16" i="12"/>
  <c r="BT16" i="12"/>
  <c r="BS16" i="12"/>
  <c r="BR16" i="12"/>
  <c r="BQ16" i="12"/>
  <c r="BP16" i="12"/>
  <c r="BO16" i="12"/>
  <c r="BK16" i="12"/>
  <c r="BJ16" i="12"/>
  <c r="BI16" i="12"/>
  <c r="BH16" i="12"/>
  <c r="BG16" i="12"/>
  <c r="BF16" i="12"/>
  <c r="BE16" i="12"/>
  <c r="BC16" i="12"/>
  <c r="AW16" i="12"/>
  <c r="AV16" i="12"/>
  <c r="AU16" i="12"/>
  <c r="AT16" i="12"/>
  <c r="AS16" i="12"/>
  <c r="AR16" i="12"/>
  <c r="AP16" i="12"/>
  <c r="AJ16" i="12"/>
  <c r="AI16" i="12"/>
  <c r="AH16" i="12"/>
  <c r="AG16" i="12"/>
  <c r="AF16" i="12"/>
  <c r="AE16" i="12"/>
  <c r="AC16" i="12"/>
  <c r="W16" i="12"/>
  <c r="V16" i="12"/>
  <c r="T16" i="12"/>
  <c r="S16" i="12"/>
  <c r="P16" i="12"/>
  <c r="BU14" i="12"/>
  <c r="BT14" i="12"/>
  <c r="BS14" i="12"/>
  <c r="BR14" i="12"/>
  <c r="BQ14" i="12"/>
  <c r="BP14" i="12"/>
  <c r="BO14" i="12"/>
  <c r="BK14" i="12"/>
  <c r="BJ14" i="12"/>
  <c r="BI14" i="12"/>
  <c r="BH14" i="12"/>
  <c r="BG14" i="12"/>
  <c r="BF14" i="12"/>
  <c r="BE14" i="12"/>
  <c r="BC14" i="12"/>
  <c r="AW14" i="12"/>
  <c r="AV14" i="12"/>
  <c r="AU14" i="12"/>
  <c r="AT14" i="12"/>
  <c r="AS14" i="12"/>
  <c r="AR14" i="12"/>
  <c r="AP14" i="12"/>
  <c r="AJ14" i="12"/>
  <c r="AI14" i="12"/>
  <c r="AH14" i="12"/>
  <c r="AG14" i="12"/>
  <c r="AF14" i="12"/>
  <c r="AE14" i="12"/>
  <c r="AC14" i="12"/>
  <c r="W14" i="12"/>
  <c r="V14" i="12"/>
  <c r="U14" i="12"/>
  <c r="T14" i="12"/>
  <c r="S14" i="12"/>
  <c r="P14" i="12"/>
  <c r="BU12" i="12"/>
  <c r="BT12" i="12"/>
  <c r="BS12" i="12"/>
  <c r="BR12" i="12"/>
  <c r="BQ12" i="12"/>
  <c r="BP12" i="12"/>
  <c r="BO12" i="12"/>
  <c r="BK12" i="12"/>
  <c r="BJ12" i="12"/>
  <c r="BI12" i="12"/>
  <c r="BH12" i="12"/>
  <c r="BG12" i="12"/>
  <c r="BF12" i="12"/>
  <c r="BE12" i="12"/>
  <c r="BC12" i="12"/>
  <c r="AW12" i="12"/>
  <c r="AV12" i="12"/>
  <c r="AU12" i="12"/>
  <c r="AT12" i="12"/>
  <c r="AS12" i="12"/>
  <c r="AR12" i="12"/>
  <c r="AP12" i="12"/>
  <c r="AJ12" i="12"/>
  <c r="AI12" i="12"/>
  <c r="AH12" i="12"/>
  <c r="AG12" i="12"/>
  <c r="AF12" i="12"/>
  <c r="AE12" i="12"/>
  <c r="AC12" i="12"/>
  <c r="W12" i="12"/>
  <c r="V12" i="12"/>
  <c r="U12" i="12"/>
  <c r="T12" i="12"/>
  <c r="S12" i="12"/>
  <c r="P12" i="12"/>
  <c r="BU10" i="12"/>
  <c r="BT10" i="12"/>
  <c r="BS10" i="12"/>
  <c r="BR10" i="12"/>
  <c r="BQ10" i="12"/>
  <c r="BP10" i="12"/>
  <c r="BO10" i="12"/>
  <c r="BK10" i="12"/>
  <c r="BJ10" i="12"/>
  <c r="BI10" i="12"/>
  <c r="BH10" i="12"/>
  <c r="BG10" i="12"/>
  <c r="BF10" i="12"/>
  <c r="BE10" i="12"/>
  <c r="BC10" i="12"/>
  <c r="AW10" i="12"/>
  <c r="AV10" i="12"/>
  <c r="AU10" i="12"/>
  <c r="AT10" i="12"/>
  <c r="AS10" i="12"/>
  <c r="AR10" i="12"/>
  <c r="AP10" i="12"/>
  <c r="AJ10" i="12"/>
  <c r="AI10" i="12"/>
  <c r="AH10" i="12"/>
  <c r="AG10" i="12"/>
  <c r="AF10" i="12"/>
  <c r="AE10" i="12"/>
  <c r="AC10" i="12"/>
  <c r="W10" i="12"/>
  <c r="V10" i="12"/>
  <c r="U10" i="12"/>
  <c r="T10" i="12"/>
  <c r="S10" i="12"/>
  <c r="P10" i="12"/>
  <c r="BU11" i="12"/>
  <c r="BT11" i="12"/>
  <c r="BS11" i="12"/>
  <c r="BR11" i="12"/>
  <c r="BQ11" i="12"/>
  <c r="BP11" i="12"/>
  <c r="BO11" i="12"/>
  <c r="BK11" i="12"/>
  <c r="BJ11" i="12"/>
  <c r="BI11" i="12"/>
  <c r="BH11" i="12"/>
  <c r="BG11" i="12"/>
  <c r="BF11" i="12"/>
  <c r="BE11" i="12"/>
  <c r="BC11" i="12"/>
  <c r="AW11" i="12"/>
  <c r="AV11" i="12"/>
  <c r="AU11" i="12"/>
  <c r="AT11" i="12"/>
  <c r="AS11" i="12"/>
  <c r="AR11" i="12"/>
  <c r="AP11" i="12"/>
  <c r="AJ11" i="12"/>
  <c r="AI11" i="12"/>
  <c r="AH11" i="12"/>
  <c r="AG11" i="12"/>
  <c r="AF11" i="12"/>
  <c r="AE11" i="12"/>
  <c r="AC11" i="12"/>
  <c r="W11" i="12"/>
  <c r="V11" i="12"/>
  <c r="U11" i="12"/>
  <c r="T11" i="12"/>
  <c r="S11" i="12"/>
  <c r="P11" i="12"/>
  <c r="AW8" i="12"/>
  <c r="AV8" i="12"/>
  <c r="AU8" i="12"/>
  <c r="AT8" i="12"/>
  <c r="AS8" i="12"/>
  <c r="AR8" i="12"/>
  <c r="AP8" i="12"/>
  <c r="AJ8" i="12"/>
  <c r="AI8" i="12"/>
  <c r="AH8" i="12"/>
  <c r="AG8" i="12"/>
  <c r="AE8" i="12"/>
  <c r="P8" i="12"/>
  <c r="W8" i="12"/>
  <c r="V8" i="12"/>
  <c r="U8" i="12"/>
  <c r="T8" i="12"/>
  <c r="S8" i="12"/>
  <c r="E12" i="12" l="1"/>
  <c r="E10" i="12"/>
  <c r="E30" i="12"/>
  <c r="E24" i="12"/>
  <c r="E29" i="12"/>
  <c r="E14" i="12"/>
  <c r="E32" i="12"/>
  <c r="E11" i="12"/>
  <c r="E23" i="12"/>
  <c r="E28" i="12"/>
  <c r="E31" i="12"/>
  <c r="E18" i="12"/>
  <c r="E26" i="12"/>
  <c r="E17" i="12"/>
  <c r="E19" i="12"/>
  <c r="E21" i="12"/>
  <c r="E20" i="12"/>
  <c r="E25" i="12"/>
  <c r="E13" i="12"/>
  <c r="E16" i="12"/>
  <c r="E15" i="12"/>
  <c r="E27" i="12"/>
  <c r="E8" i="12"/>
  <c r="E9" i="12"/>
  <c r="AD14" i="12"/>
  <c r="AB14" i="12" s="1"/>
  <c r="Q23" i="12"/>
  <c r="O23" i="12" s="1"/>
  <c r="AD32" i="12"/>
  <c r="AB32" i="12" s="1"/>
  <c r="Q28" i="12"/>
  <c r="O28" i="12" s="1"/>
  <c r="Q31" i="12"/>
  <c r="O31" i="12" s="1"/>
  <c r="Q21" i="12"/>
  <c r="O21" i="12" s="1"/>
  <c r="AD12" i="12"/>
  <c r="AB12" i="12" s="1"/>
  <c r="Q18" i="12"/>
  <c r="O18" i="12" s="1"/>
  <c r="AD24" i="12"/>
  <c r="AB24" i="12" s="1"/>
  <c r="Q26" i="12"/>
  <c r="O26" i="12" s="1"/>
  <c r="AD11" i="12"/>
  <c r="AB11" i="12" s="1"/>
  <c r="Q13" i="12"/>
  <c r="O13" i="12" s="1"/>
  <c r="AD29" i="12"/>
  <c r="AB29" i="12" s="1"/>
  <c r="Q20" i="12"/>
  <c r="O20" i="12" s="1"/>
  <c r="Q8" i="12"/>
  <c r="O8" i="12" s="1"/>
  <c r="AD10" i="12"/>
  <c r="AB10" i="12" s="1"/>
  <c r="Q17" i="12"/>
  <c r="O17" i="12" s="1"/>
  <c r="AD30" i="12"/>
  <c r="AB30" i="12" s="1"/>
  <c r="Q19" i="12"/>
  <c r="O19" i="12" s="1"/>
  <c r="AD27" i="12"/>
  <c r="AB27" i="12" s="1"/>
  <c r="Q15" i="12"/>
  <c r="O15" i="12" s="1"/>
  <c r="Q14" i="12"/>
  <c r="O14" i="12" s="1"/>
  <c r="AD23" i="12"/>
  <c r="AB23" i="12" s="1"/>
  <c r="Q32" i="12"/>
  <c r="O32" i="12" s="1"/>
  <c r="AD28" i="12"/>
  <c r="AB28" i="12" s="1"/>
  <c r="AD31" i="12"/>
  <c r="AB31" i="12" s="1"/>
  <c r="Q12" i="12"/>
  <c r="O12" i="12" s="1"/>
  <c r="Q24" i="12"/>
  <c r="O24" i="12" s="1"/>
  <c r="AD21" i="12"/>
  <c r="AB21" i="12" s="1"/>
  <c r="Q16" i="12"/>
  <c r="O16" i="12" s="1"/>
  <c r="AD25" i="12"/>
  <c r="AB25" i="12" s="1"/>
  <c r="Q9" i="12"/>
  <c r="O9" i="12" s="1"/>
  <c r="AD18" i="12"/>
  <c r="AB18" i="12" s="1"/>
  <c r="AD26" i="12"/>
  <c r="AB26" i="12" s="1"/>
  <c r="AD8" i="12"/>
  <c r="Q10" i="12"/>
  <c r="O10" i="12" s="1"/>
  <c r="AD17" i="12"/>
  <c r="AB17" i="12" s="1"/>
  <c r="Q30" i="12"/>
  <c r="O30" i="12" s="1"/>
  <c r="AD19" i="12"/>
  <c r="AB19" i="12" s="1"/>
  <c r="Q11" i="12"/>
  <c r="O11" i="12" s="1"/>
  <c r="AD13" i="12"/>
  <c r="AB13" i="12" s="1"/>
  <c r="Q29" i="12"/>
  <c r="O29" i="12" s="1"/>
  <c r="AD20" i="12"/>
  <c r="AB20" i="12" s="1"/>
  <c r="AD16" i="12"/>
  <c r="AB16" i="12" s="1"/>
  <c r="Q27" i="12"/>
  <c r="O27" i="12" s="1"/>
  <c r="AC7" i="12"/>
  <c r="AD15" i="12"/>
  <c r="AB15" i="12" s="1"/>
  <c r="Q25" i="12"/>
  <c r="O25" i="12" s="1"/>
  <c r="AD9" i="12"/>
  <c r="AB9" i="12" s="1"/>
  <c r="AG7" i="12"/>
  <c r="S7" i="12"/>
  <c r="AR7" i="12"/>
  <c r="AW7" i="12"/>
  <c r="AS7" i="12"/>
  <c r="AT7" i="12"/>
  <c r="AV7" i="12"/>
  <c r="BA7" i="12"/>
  <c r="AP7" i="12"/>
  <c r="AU7" i="12"/>
  <c r="AH7" i="12"/>
  <c r="AJ7" i="12"/>
  <c r="AK7" i="12"/>
  <c r="AI7" i="12"/>
  <c r="AE7" i="12"/>
  <c r="AF7" i="12"/>
  <c r="V7" i="12"/>
  <c r="U7" i="12"/>
  <c r="X7" i="12"/>
  <c r="P7" i="12"/>
  <c r="T7" i="12"/>
  <c r="W7" i="12"/>
  <c r="H21" i="12"/>
  <c r="C31" i="12"/>
  <c r="C24" i="12"/>
  <c r="C30" i="12"/>
  <c r="BN14" i="12"/>
  <c r="BN24" i="12"/>
  <c r="BN18" i="12"/>
  <c r="BN19" i="12"/>
  <c r="BN21" i="12"/>
  <c r="BN29" i="12"/>
  <c r="BN9" i="12"/>
  <c r="BN26" i="12"/>
  <c r="BN28" i="12"/>
  <c r="BN31" i="12"/>
  <c r="N31" i="12" s="1"/>
  <c r="BN11" i="12"/>
  <c r="BN27" i="12"/>
  <c r="BN32" i="12"/>
  <c r="BN17" i="12"/>
  <c r="BN25" i="12"/>
  <c r="BN20" i="12"/>
  <c r="BN12" i="12"/>
  <c r="BN13" i="12"/>
  <c r="BN23" i="12"/>
  <c r="BN30" i="12"/>
  <c r="BN15" i="12"/>
  <c r="BN10" i="12"/>
  <c r="BN16" i="12"/>
  <c r="C27" i="12"/>
  <c r="H28" i="12"/>
  <c r="J21" i="12"/>
  <c r="I21" i="12"/>
  <c r="G21" i="12"/>
  <c r="I24" i="12"/>
  <c r="J15" i="12"/>
  <c r="I20" i="12"/>
  <c r="G19" i="12"/>
  <c r="I28" i="12"/>
  <c r="G31" i="12"/>
  <c r="BD21" i="12"/>
  <c r="BB21" i="12" s="1"/>
  <c r="AQ21" i="12"/>
  <c r="AO21" i="12" s="1"/>
  <c r="F21" i="12"/>
  <c r="C21" i="12"/>
  <c r="I10" i="12"/>
  <c r="F16" i="12"/>
  <c r="J16" i="12"/>
  <c r="G13" i="12"/>
  <c r="G11" i="12"/>
  <c r="H10" i="12"/>
  <c r="G18" i="12"/>
  <c r="I26" i="12"/>
  <c r="G28" i="12"/>
  <c r="BH7" i="12"/>
  <c r="H13" i="12"/>
  <c r="H23" i="12"/>
  <c r="I29" i="12"/>
  <c r="H30" i="12"/>
  <c r="G15" i="12"/>
  <c r="F20" i="12"/>
  <c r="J20" i="12"/>
  <c r="H26" i="12"/>
  <c r="F28" i="12"/>
  <c r="J28" i="12"/>
  <c r="J8" i="12"/>
  <c r="BG7" i="12"/>
  <c r="H14" i="12"/>
  <c r="I27" i="12"/>
  <c r="J29" i="12"/>
  <c r="F9" i="12"/>
  <c r="J9" i="12"/>
  <c r="H15" i="12"/>
  <c r="F19" i="12"/>
  <c r="J19" i="12"/>
  <c r="F30" i="12"/>
  <c r="J30" i="12"/>
  <c r="F15" i="12"/>
  <c r="H18" i="12"/>
  <c r="F27" i="12"/>
  <c r="J27" i="12"/>
  <c r="AQ32" i="12"/>
  <c r="AO32" i="12" s="1"/>
  <c r="BD32" i="12"/>
  <c r="BB32" i="12" s="1"/>
  <c r="J31" i="12"/>
  <c r="H16" i="12"/>
  <c r="F18" i="12"/>
  <c r="J18" i="12"/>
  <c r="H27" i="12"/>
  <c r="I30" i="12"/>
  <c r="J24" i="12"/>
  <c r="F32" i="12"/>
  <c r="J32" i="12"/>
  <c r="I8" i="12"/>
  <c r="BS7" i="12"/>
  <c r="BJ7" i="12"/>
  <c r="H17" i="12"/>
  <c r="H25" i="12"/>
  <c r="AQ29" i="12"/>
  <c r="AO29" i="12" s="1"/>
  <c r="BD29" i="12"/>
  <c r="BB29" i="12" s="1"/>
  <c r="AQ24" i="12"/>
  <c r="AO24" i="12" s="1"/>
  <c r="BD24" i="12"/>
  <c r="BB24" i="12" s="1"/>
  <c r="AQ31" i="12"/>
  <c r="AO31" i="12" s="1"/>
  <c r="I31" i="12"/>
  <c r="BD31" i="12"/>
  <c r="BB31" i="12" s="1"/>
  <c r="BO7" i="12"/>
  <c r="BT7" i="12"/>
  <c r="BP7" i="12"/>
  <c r="I12" i="12"/>
  <c r="AQ12" i="12"/>
  <c r="AO12" i="12" s="1"/>
  <c r="BD12" i="12"/>
  <c r="BB12" i="12" s="1"/>
  <c r="H12" i="12"/>
  <c r="F14" i="12"/>
  <c r="J14" i="12"/>
  <c r="G16" i="12"/>
  <c r="F17" i="12"/>
  <c r="J17" i="12"/>
  <c r="G23" i="12"/>
  <c r="BD23" i="12"/>
  <c r="AQ25" i="12"/>
  <c r="AO25" i="12" s="1"/>
  <c r="F29" i="12"/>
  <c r="F24" i="12"/>
  <c r="G32" i="12"/>
  <c r="H9" i="12"/>
  <c r="I15" i="12"/>
  <c r="G20" i="12"/>
  <c r="I19" i="12"/>
  <c r="AQ19" i="12"/>
  <c r="AO19" i="12" s="1"/>
  <c r="BD19" i="12"/>
  <c r="BB19" i="12" s="1"/>
  <c r="F31" i="12"/>
  <c r="G10" i="12"/>
  <c r="F12" i="12"/>
  <c r="J12" i="12"/>
  <c r="G17" i="12"/>
  <c r="I18" i="12"/>
  <c r="AQ18" i="12"/>
  <c r="AO18" i="12" s="1"/>
  <c r="C23" i="12"/>
  <c r="F25" i="12"/>
  <c r="J25" i="12"/>
  <c r="G29" i="12"/>
  <c r="G30" i="12"/>
  <c r="G24" i="12"/>
  <c r="I9" i="12"/>
  <c r="H20" i="12"/>
  <c r="G26" i="12"/>
  <c r="F26" i="12"/>
  <c r="J26" i="12"/>
  <c r="BD25" i="12"/>
  <c r="BB25" i="12" s="1"/>
  <c r="BK7" i="12"/>
  <c r="G14" i="12"/>
  <c r="G25" i="12"/>
  <c r="G27" i="12"/>
  <c r="BU7" i="12"/>
  <c r="J11" i="12"/>
  <c r="BF7" i="12"/>
  <c r="F13" i="12"/>
  <c r="J13" i="12"/>
  <c r="BD17" i="12"/>
  <c r="BB17" i="12" s="1"/>
  <c r="I32" i="12"/>
  <c r="AQ9" i="12"/>
  <c r="AO9" i="12" s="1"/>
  <c r="BD9" i="12"/>
  <c r="BB9" i="12" s="1"/>
  <c r="AQ28" i="12"/>
  <c r="AO28" i="12" s="1"/>
  <c r="BD28" i="12"/>
  <c r="BB28" i="12" s="1"/>
  <c r="BQ7" i="12"/>
  <c r="C13" i="12"/>
  <c r="BD18" i="12"/>
  <c r="BB18" i="12" s="1"/>
  <c r="I23" i="12"/>
  <c r="AQ23" i="12"/>
  <c r="AO23" i="12" s="1"/>
  <c r="AQ27" i="12"/>
  <c r="AO27" i="12" s="1"/>
  <c r="BD27" i="12"/>
  <c r="BB27" i="12" s="1"/>
  <c r="AQ30" i="12"/>
  <c r="AO30" i="12" s="1"/>
  <c r="BD30" i="12"/>
  <c r="BB30" i="12" s="1"/>
  <c r="AQ15" i="12"/>
  <c r="AO15" i="12" s="1"/>
  <c r="BD15" i="12"/>
  <c r="BB15" i="12" s="1"/>
  <c r="AQ26" i="12"/>
  <c r="AO26" i="12" s="1"/>
  <c r="BD26" i="12"/>
  <c r="BB26" i="12" s="1"/>
  <c r="H31" i="12"/>
  <c r="BD11" i="12"/>
  <c r="BB11" i="12" s="1"/>
  <c r="BI7" i="12"/>
  <c r="F10" i="12"/>
  <c r="J10" i="12"/>
  <c r="G12" i="12"/>
  <c r="I14" i="12"/>
  <c r="AQ14" i="12"/>
  <c r="AO14" i="12" s="1"/>
  <c r="BD14" i="12"/>
  <c r="BB14" i="12" s="1"/>
  <c r="I16" i="12"/>
  <c r="AQ16" i="12"/>
  <c r="AO16" i="12" s="1"/>
  <c r="BD16" i="12"/>
  <c r="BB16" i="12" s="1"/>
  <c r="I13" i="12"/>
  <c r="AQ13" i="12"/>
  <c r="AO13" i="12" s="1"/>
  <c r="BD13" i="12"/>
  <c r="BB13" i="12" s="1"/>
  <c r="I17" i="12"/>
  <c r="AQ17" i="12"/>
  <c r="AO17" i="12" s="1"/>
  <c r="C18" i="12"/>
  <c r="F23" i="12"/>
  <c r="J23" i="12"/>
  <c r="I25" i="12"/>
  <c r="H29" i="12"/>
  <c r="C29" i="12"/>
  <c r="H24" i="12"/>
  <c r="H32" i="12"/>
  <c r="G9" i="12"/>
  <c r="AQ20" i="12"/>
  <c r="AO20" i="12" s="1"/>
  <c r="BD20" i="12"/>
  <c r="BB20" i="12" s="1"/>
  <c r="H19" i="12"/>
  <c r="C14" i="12"/>
  <c r="C17" i="12"/>
  <c r="C10" i="12"/>
  <c r="C25" i="12"/>
  <c r="C16" i="12"/>
  <c r="AQ11" i="12"/>
  <c r="AO11" i="12" s="1"/>
  <c r="AQ10" i="12"/>
  <c r="AO10" i="12" s="1"/>
  <c r="BD10" i="12"/>
  <c r="BB10" i="12" s="1"/>
  <c r="C12" i="12"/>
  <c r="H11" i="12"/>
  <c r="BC7" i="12"/>
  <c r="I11" i="12"/>
  <c r="F11" i="12"/>
  <c r="C32" i="12"/>
  <c r="C9" i="12"/>
  <c r="C15" i="12"/>
  <c r="C20" i="12"/>
  <c r="C19" i="12"/>
  <c r="C26" i="12"/>
  <c r="C28" i="12"/>
  <c r="AQ8" i="12"/>
  <c r="BR7" i="12"/>
  <c r="G8" i="12"/>
  <c r="H8" i="12"/>
  <c r="F8" i="12"/>
  <c r="BE7" i="12"/>
  <c r="D24" i="12" l="1"/>
  <c r="D29" i="12"/>
  <c r="D30" i="12"/>
  <c r="D12" i="12"/>
  <c r="D27" i="12"/>
  <c r="D10" i="12"/>
  <c r="D9" i="12"/>
  <c r="D17" i="12"/>
  <c r="D8" i="12"/>
  <c r="D26" i="12"/>
  <c r="D16" i="12"/>
  <c r="D13" i="12"/>
  <c r="D31" i="12"/>
  <c r="D15" i="12"/>
  <c r="D18" i="12"/>
  <c r="D25" i="12"/>
  <c r="D28" i="12"/>
  <c r="D23" i="12"/>
  <c r="D20" i="12"/>
  <c r="D11" i="12"/>
  <c r="D21" i="12"/>
  <c r="D32" i="12"/>
  <c r="D14" i="12"/>
  <c r="D19" i="12"/>
  <c r="BL25" i="12"/>
  <c r="L25" i="12" s="1"/>
  <c r="N25" i="12"/>
  <c r="BL17" i="12"/>
  <c r="L17" i="12" s="1"/>
  <c r="N17" i="12"/>
  <c r="BL32" i="12"/>
  <c r="L32" i="12" s="1"/>
  <c r="N32" i="12"/>
  <c r="BL14" i="12"/>
  <c r="L14" i="12" s="1"/>
  <c r="N14" i="12"/>
  <c r="AD7" i="12"/>
  <c r="AB7" i="12" s="1"/>
  <c r="AB8" i="12"/>
  <c r="BL13" i="12"/>
  <c r="L13" i="12" s="1"/>
  <c r="N13" i="12"/>
  <c r="BL19" i="12"/>
  <c r="L19" i="12" s="1"/>
  <c r="N19" i="12"/>
  <c r="BL18" i="12"/>
  <c r="L18" i="12" s="1"/>
  <c r="N18" i="12"/>
  <c r="BL16" i="12"/>
  <c r="L16" i="12" s="1"/>
  <c r="N16" i="12"/>
  <c r="BM11" i="12"/>
  <c r="C11" i="12" s="1"/>
  <c r="N11" i="12"/>
  <c r="BL10" i="12"/>
  <c r="L10" i="12" s="1"/>
  <c r="N10" i="12"/>
  <c r="BL29" i="12"/>
  <c r="L29" i="12" s="1"/>
  <c r="N29" i="12"/>
  <c r="BL20" i="12"/>
  <c r="L20" i="12" s="1"/>
  <c r="N20" i="12"/>
  <c r="BL27" i="12"/>
  <c r="L27" i="12" s="1"/>
  <c r="N27" i="12"/>
  <c r="BL15" i="12"/>
  <c r="L15" i="12" s="1"/>
  <c r="N15" i="12"/>
  <c r="BL28" i="12"/>
  <c r="L28" i="12" s="1"/>
  <c r="N28" i="12"/>
  <c r="BL21" i="12"/>
  <c r="L21" i="12" s="1"/>
  <c r="N21" i="12"/>
  <c r="BL30" i="12"/>
  <c r="L30" i="12" s="1"/>
  <c r="N30" i="12"/>
  <c r="BL26" i="12"/>
  <c r="L26" i="12" s="1"/>
  <c r="N26" i="12"/>
  <c r="BL12" i="12"/>
  <c r="L12" i="12" s="1"/>
  <c r="N12" i="12"/>
  <c r="BL24" i="12"/>
  <c r="L24" i="12" s="1"/>
  <c r="N24" i="12"/>
  <c r="BL23" i="12"/>
  <c r="L23" i="12" s="1"/>
  <c r="N23" i="12"/>
  <c r="BL9" i="12"/>
  <c r="L9" i="12" s="1"/>
  <c r="N9" i="12"/>
  <c r="AQ7" i="12"/>
  <c r="AO7" i="12" s="1"/>
  <c r="AO8" i="12"/>
  <c r="Q7" i="12"/>
  <c r="O7" i="12" s="1"/>
  <c r="G41" i="12"/>
  <c r="H39" i="12"/>
  <c r="I41" i="12"/>
  <c r="J41" i="12"/>
  <c r="J40" i="12"/>
  <c r="H40" i="12"/>
  <c r="J39" i="12"/>
  <c r="G40" i="12"/>
  <c r="E39" i="12"/>
  <c r="C41" i="12"/>
  <c r="E41" i="12"/>
  <c r="I40" i="12"/>
  <c r="F41" i="12"/>
  <c r="F40" i="12"/>
  <c r="F39" i="12"/>
  <c r="G39" i="12"/>
  <c r="C40" i="12"/>
  <c r="E40" i="12"/>
  <c r="H41" i="12"/>
  <c r="I39" i="12"/>
  <c r="C8" i="12"/>
  <c r="BB23" i="12"/>
  <c r="G7" i="12"/>
  <c r="G38" i="12" s="1"/>
  <c r="H7" i="12"/>
  <c r="H38" i="12" s="1"/>
  <c r="BD7" i="12"/>
  <c r="F7" i="12"/>
  <c r="F38" i="12" s="1"/>
  <c r="J7" i="12"/>
  <c r="J38" i="12" s="1"/>
  <c r="I7" i="12"/>
  <c r="I38" i="12" s="1"/>
  <c r="E7" i="12"/>
  <c r="E38" i="12" s="1"/>
  <c r="B8" i="12" l="1"/>
  <c r="K29" i="12"/>
  <c r="B29" i="12" s="1"/>
  <c r="K27" i="12"/>
  <c r="B27" i="12" s="1"/>
  <c r="K25" i="12"/>
  <c r="B25" i="12" s="1"/>
  <c r="K13" i="12"/>
  <c r="B13" i="12" s="1"/>
  <c r="K23" i="12"/>
  <c r="B23" i="12" s="1"/>
  <c r="K24" i="12"/>
  <c r="B24" i="12" s="1"/>
  <c r="K18" i="12"/>
  <c r="K15" i="12"/>
  <c r="B15" i="12" s="1"/>
  <c r="N7" i="12"/>
  <c r="K30" i="12"/>
  <c r="B30" i="12" s="1"/>
  <c r="K21" i="12"/>
  <c r="B21" i="12" s="1"/>
  <c r="K28" i="12"/>
  <c r="B28" i="12" s="1"/>
  <c r="K9" i="12"/>
  <c r="K19" i="12"/>
  <c r="B19" i="12" s="1"/>
  <c r="K17" i="12"/>
  <c r="K12" i="12"/>
  <c r="B12" i="12" s="1"/>
  <c r="K10" i="12"/>
  <c r="B10" i="12" s="1"/>
  <c r="K14" i="12"/>
  <c r="B14" i="12" s="1"/>
  <c r="BL11" i="12"/>
  <c r="L11" i="12" s="1"/>
  <c r="M11" i="12"/>
  <c r="M7" i="12" s="1"/>
  <c r="K16" i="12"/>
  <c r="B16" i="12" s="1"/>
  <c r="K32" i="12"/>
  <c r="B32" i="12" s="1"/>
  <c r="K26" i="12"/>
  <c r="B26" i="12" s="1"/>
  <c r="BM7" i="12"/>
  <c r="K20" i="12"/>
  <c r="B20" i="12" s="1"/>
  <c r="C7" i="12"/>
  <c r="C39" i="12"/>
  <c r="D39" i="12"/>
  <c r="D40" i="12"/>
  <c r="D41" i="12"/>
  <c r="BB7" i="12"/>
  <c r="D7" i="12"/>
  <c r="C38" i="12" l="1"/>
  <c r="B17" i="12"/>
  <c r="B9" i="12"/>
  <c r="B18" i="12"/>
  <c r="B40" i="12" s="1"/>
  <c r="K40" i="12"/>
  <c r="K11" i="12"/>
  <c r="B11" i="12" s="1"/>
  <c r="D38" i="12"/>
  <c r="B39" i="12" l="1"/>
  <c r="K39" i="12"/>
  <c r="BN7" i="12"/>
  <c r="BL31" i="12"/>
  <c r="L31" i="12" s="1"/>
  <c r="K31" i="12" l="1"/>
  <c r="L7" i="12"/>
  <c r="BL7" i="12"/>
  <c r="B31" i="12" l="1"/>
  <c r="B41" i="12" s="1"/>
  <c r="K41" i="12"/>
  <c r="K7" i="12"/>
  <c r="A5" i="10"/>
  <c r="K38" i="12" l="1"/>
  <c r="B7" i="12"/>
  <c r="B38" i="1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E20" authorId="0" shapeId="0" xr:uid="{93152BE2-64AA-4033-95D7-18436A5494ED}">
      <text>
        <r>
          <rPr>
            <b/>
            <sz val="9"/>
            <color rgb="FF000000"/>
            <rFont val="맑은 고딕"/>
            <family val="3"/>
            <charset val="129"/>
          </rPr>
          <t xml:space="preserve">
도시정비법 전부개정에 따른 사업유형 반영
남양주시 고시 제2018-141호, 2018.03.22</t>
        </r>
      </text>
    </comment>
    <comment ref="E23" authorId="0" shapeId="0" xr:uid="{13C9F5DE-CDE0-4286-9458-44D943AFA053}">
      <text>
        <r>
          <rPr>
            <b/>
            <sz val="9"/>
            <color rgb="FF000000"/>
            <rFont val="맑은 고딕"/>
            <family val="3"/>
            <charset val="129"/>
          </rPr>
          <t xml:space="preserve">
도시정비법 전부개정에 따른 사업유형 반영
남양주시 고시 제2018-141호, 2018.03.22</t>
        </r>
      </text>
    </comment>
    <comment ref="E24" authorId="0" shapeId="0" xr:uid="{5F8C3233-CF1F-4381-B191-CA576F006684}">
      <text>
        <r>
          <rPr>
            <b/>
            <sz val="9"/>
            <color rgb="FF000000"/>
            <rFont val="맑은 고딕"/>
            <family val="3"/>
            <charset val="129"/>
          </rPr>
          <t xml:space="preserve">
도시정비법 전부개정에 따른 사업유형 반영
남양주시 고시 제2018-141호, 2018.03.22</t>
        </r>
      </text>
    </comment>
    <comment ref="E27" authorId="0" shapeId="0" xr:uid="{B4CF70BF-B9D9-43C2-90AF-33F9C4EDDE5D}">
      <text>
        <r>
          <rPr>
            <b/>
            <sz val="9"/>
            <color rgb="FF000000"/>
            <rFont val="맑은 고딕"/>
            <family val="3"/>
            <charset val="129"/>
          </rPr>
          <t xml:space="preserve">
도시정비법 전부개정에 따른 사업유형 반영
남양주시 고시 제2018-141호, 2018.03.22</t>
        </r>
      </text>
    </comment>
    <comment ref="E29" authorId="0" shapeId="0" xr:uid="{1BE3A32B-C22E-42EF-AA10-C1D9DC5DD588}">
      <text>
        <r>
          <rPr>
            <sz val="9"/>
            <color rgb="FF000000"/>
            <rFont val="돋움"/>
            <family val="3"/>
            <charset val="129"/>
          </rPr>
          <t xml:space="preserve">
도시정비법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전부개정에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따른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사업유형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반영
남양주시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고시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제</t>
        </r>
        <r>
          <rPr>
            <sz val="9"/>
            <color rgb="FF000000"/>
            <rFont val="Tahoma"/>
            <family val="2"/>
          </rPr>
          <t>2018-529</t>
        </r>
        <r>
          <rPr>
            <sz val="9"/>
            <color rgb="FF000000"/>
            <rFont val="돋움"/>
            <family val="3"/>
            <charset val="129"/>
          </rPr>
          <t>호</t>
        </r>
        <r>
          <rPr>
            <sz val="9"/>
            <color rgb="FF000000"/>
            <rFont val="Tahoma"/>
            <family val="2"/>
          </rPr>
          <t>, 2018.12.13</t>
        </r>
      </text>
    </comment>
    <comment ref="E30" authorId="0" shapeId="0" xr:uid="{F5718472-0B82-4596-B93B-637B74567E11}">
      <text>
        <r>
          <rPr>
            <sz val="9"/>
            <color rgb="FF000000"/>
            <rFont val="돋움"/>
            <family val="3"/>
            <charset val="129"/>
          </rPr>
          <t xml:space="preserve">
도시정비법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전부개정에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따른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사업유형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반영
남양주시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고시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제</t>
        </r>
        <r>
          <rPr>
            <sz val="9"/>
            <color rgb="FF000000"/>
            <rFont val="Tahoma"/>
            <family val="2"/>
          </rPr>
          <t>2018-529</t>
        </r>
        <r>
          <rPr>
            <sz val="9"/>
            <color rgb="FF000000"/>
            <rFont val="돋움"/>
            <family val="3"/>
            <charset val="129"/>
          </rPr>
          <t>호</t>
        </r>
        <r>
          <rPr>
            <sz val="9"/>
            <color rgb="FF000000"/>
            <rFont val="Tahoma"/>
            <family val="2"/>
          </rPr>
          <t>, 2018.12.13</t>
        </r>
      </text>
    </comment>
    <comment ref="E36" authorId="0" shapeId="0" xr:uid="{7E05F224-904B-4F3B-970B-9B1714BD3565}">
      <text>
        <r>
          <rPr>
            <b/>
            <sz val="9"/>
            <color rgb="FF000000"/>
            <rFont val="맑은 고딕"/>
            <family val="3"/>
            <charset val="129"/>
          </rPr>
          <t xml:space="preserve">
도시정비법 전부개정에 따른 사업유형 반영
남양주시 고시 제2018-141호, 2018.03.22</t>
        </r>
      </text>
    </comment>
  </commentList>
</comments>
</file>

<file path=xl/sharedStrings.xml><?xml version="1.0" encoding="utf-8"?>
<sst xmlns="http://schemas.openxmlformats.org/spreadsheetml/2006/main" count="770" uniqueCount="335">
  <si>
    <t>경기도</t>
  </si>
  <si>
    <t>수원시</t>
  </si>
  <si>
    <t>재건축</t>
  </si>
  <si>
    <t>재개발</t>
  </si>
  <si>
    <t>성남시</t>
  </si>
  <si>
    <t>도시환경</t>
  </si>
  <si>
    <t>부천시</t>
  </si>
  <si>
    <t>용인시</t>
  </si>
  <si>
    <t>안산시</t>
  </si>
  <si>
    <t>안양시</t>
  </si>
  <si>
    <t>화성시</t>
  </si>
  <si>
    <t>시흥시</t>
  </si>
  <si>
    <t>의왕시</t>
  </si>
  <si>
    <t>과천시</t>
  </si>
  <si>
    <t>고양시</t>
  </si>
  <si>
    <t>남양주시</t>
  </si>
  <si>
    <t>파주시</t>
  </si>
  <si>
    <t>양주시</t>
  </si>
  <si>
    <t>하남시</t>
  </si>
  <si>
    <t>동두천시</t>
  </si>
  <si>
    <t>군포시</t>
  </si>
  <si>
    <t>이천시</t>
  </si>
  <si>
    <t>안성시</t>
  </si>
  <si>
    <t>오산시</t>
  </si>
  <si>
    <t>의정부시</t>
  </si>
  <si>
    <t>구리시</t>
  </si>
  <si>
    <t>111-4</t>
  </si>
  <si>
    <t>광명시</t>
  </si>
  <si>
    <t>평택시</t>
  </si>
  <si>
    <t>소곡지구</t>
  </si>
  <si>
    <t>대야동</t>
  </si>
  <si>
    <t>조합</t>
  </si>
  <si>
    <t>시․군</t>
  </si>
  <si>
    <t>전   체</t>
  </si>
  <si>
    <t>합 계</t>
  </si>
  <si>
    <t>추진 현황</t>
  </si>
  <si>
    <t>소계</t>
  </si>
  <si>
    <t>정비구역</t>
  </si>
  <si>
    <t>조합설립</t>
  </si>
  <si>
    <t>착공</t>
  </si>
  <si>
    <t>준공</t>
  </si>
  <si>
    <t>계</t>
    <phoneticPr fontId="2" type="noConversion"/>
  </si>
  <si>
    <t>재건축</t>
    <phoneticPr fontId="2" type="noConversion"/>
  </si>
  <si>
    <t>재개발</t>
    <phoneticPr fontId="2" type="noConversion"/>
  </si>
  <si>
    <t>주거환경관리</t>
    <phoneticPr fontId="2" type="noConversion"/>
  </si>
  <si>
    <t>준공</t>
    <phoneticPr fontId="2" type="noConversion"/>
  </si>
  <si>
    <t>구분</t>
    <phoneticPr fontId="2" type="noConversion"/>
  </si>
  <si>
    <t>합계</t>
    <phoneticPr fontId="2" type="noConversion"/>
  </si>
  <si>
    <t>예정</t>
    <phoneticPr fontId="2" type="noConversion"/>
  </si>
  <si>
    <t>지정</t>
    <phoneticPr fontId="2" type="noConversion"/>
  </si>
  <si>
    <t>추진</t>
    <phoneticPr fontId="2" type="noConversion"/>
  </si>
  <si>
    <t>조합</t>
    <phoneticPr fontId="2" type="noConversion"/>
  </si>
  <si>
    <t>사업</t>
    <phoneticPr fontId="2" type="noConversion"/>
  </si>
  <si>
    <t>처분</t>
    <phoneticPr fontId="2" type="noConversion"/>
  </si>
  <si>
    <t>착공</t>
    <phoneticPr fontId="2" type="noConversion"/>
  </si>
  <si>
    <t>추진위원회</t>
    <phoneticPr fontId="2" type="noConversion"/>
  </si>
  <si>
    <t>계</t>
    <phoneticPr fontId="3" type="noConversion"/>
  </si>
  <si>
    <t>사업시행</t>
  </si>
  <si>
    <t>관리처분</t>
  </si>
  <si>
    <t>주거환경개선</t>
    <phoneticPr fontId="2" type="noConversion"/>
  </si>
  <si>
    <t>사업시행</t>
    <phoneticPr fontId="2" type="noConversion"/>
  </si>
  <si>
    <t>관리처분</t>
    <phoneticPr fontId="2" type="noConversion"/>
  </si>
  <si>
    <t>예정구역</t>
  </si>
  <si>
    <t>추진위원회</t>
  </si>
  <si>
    <t>김포시</t>
  </si>
  <si>
    <t>4R</t>
  </si>
  <si>
    <t>광명동 88-14번지 일원</t>
  </si>
  <si>
    <t>11R</t>
  </si>
  <si>
    <t>광명동 158-403번지 일원</t>
  </si>
  <si>
    <t>철산동 472-267번지 일원</t>
  </si>
  <si>
    <t>덕양구 토당동 49-10번지 일원</t>
  </si>
  <si>
    <t>덕양구 토당동 402번지 일원</t>
  </si>
  <si>
    <t>와부읍 덕소리 111-2 일원</t>
  </si>
  <si>
    <t>북변동 329-2번지 일원</t>
  </si>
  <si>
    <t>북변동 184번지 일원</t>
  </si>
  <si>
    <t>북변동 380-8일원</t>
  </si>
  <si>
    <t>1R</t>
  </si>
  <si>
    <t>광명동 9-8번지 일원</t>
  </si>
  <si>
    <t>2R</t>
  </si>
  <si>
    <t>5R</t>
  </si>
  <si>
    <t>광명동 275-3번지 일원</t>
  </si>
  <si>
    <t>10R</t>
  </si>
  <si>
    <t>광명동 373-3번지 일원</t>
  </si>
  <si>
    <t>14R</t>
  </si>
  <si>
    <t>광명동 42-42번지 일원</t>
  </si>
  <si>
    <t>15R</t>
  </si>
  <si>
    <t>광명동 322번지 일원</t>
  </si>
  <si>
    <t>원당2</t>
  </si>
  <si>
    <t>주교동 596번지 일원</t>
  </si>
  <si>
    <t>덕양구 토당동 271-4번지 일원</t>
  </si>
  <si>
    <t>덕양구 토당동 295-2번지 일원</t>
  </si>
  <si>
    <t>와부읍 덕소리 458-12 일원</t>
  </si>
  <si>
    <t>와부읍 덕소리 513 일원</t>
  </si>
  <si>
    <t>와부읍 덕소리 544-3 일원</t>
  </si>
  <si>
    <t>와부읍 도곡리 981-3 일원</t>
  </si>
  <si>
    <t>와부읍 덕소리 458-15 일원</t>
  </si>
  <si>
    <t>와부읍 덕소리 474-1 일원</t>
  </si>
  <si>
    <t>인창C</t>
  </si>
  <si>
    <t>인창동289-29 일원</t>
  </si>
  <si>
    <t>수택E</t>
  </si>
  <si>
    <t>16R</t>
  </si>
  <si>
    <t>광명동 304-20번지 일원</t>
  </si>
  <si>
    <t>원당1</t>
  </si>
  <si>
    <t>주교동 559-1번지 일원</t>
  </si>
  <si>
    <t>원당4</t>
  </si>
  <si>
    <t>성사동 405-8번지 일원</t>
  </si>
  <si>
    <t>1957~2008</t>
  </si>
  <si>
    <t>구역지정</t>
    <phoneticPr fontId="2" type="noConversion"/>
  </si>
  <si>
    <t>년도</t>
  </si>
  <si>
    <t>시군</t>
  </si>
  <si>
    <t>정비구역명</t>
  </si>
  <si>
    <t>사업</t>
  </si>
  <si>
    <t>유형</t>
  </si>
  <si>
    <r>
      <t>인수자 및 임대주택수</t>
    </r>
    <r>
      <rPr>
        <b/>
        <sz val="10"/>
        <color rgb="FF000000"/>
        <rFont val="휴먼명조"/>
        <family val="3"/>
        <charset val="129"/>
      </rPr>
      <t>(</t>
    </r>
    <r>
      <rPr>
        <b/>
        <sz val="10"/>
        <color rgb="FF000000"/>
        <rFont val="맑은 고딕"/>
        <family val="3"/>
        <charset val="129"/>
        <scheme val="minor"/>
      </rPr>
      <t>호</t>
    </r>
    <r>
      <rPr>
        <b/>
        <sz val="10"/>
        <color rgb="FF000000"/>
        <rFont val="휴먼명조"/>
        <family val="3"/>
        <charset val="129"/>
      </rPr>
      <t>)</t>
    </r>
  </si>
  <si>
    <t>비고</t>
  </si>
  <si>
    <t>계</t>
  </si>
  <si>
    <t>한국토지주택공사</t>
  </si>
  <si>
    <t>경기도시공사</t>
  </si>
  <si>
    <r>
      <t>시</t>
    </r>
    <r>
      <rPr>
        <b/>
        <sz val="10"/>
        <color rgb="FF000000"/>
        <rFont val="휴먼명조"/>
        <family val="3"/>
        <charset val="129"/>
      </rPr>
      <t>·</t>
    </r>
    <r>
      <rPr>
        <b/>
        <sz val="10"/>
        <color rgb="FF000000"/>
        <rFont val="맑은 고딕"/>
        <family val="3"/>
        <charset val="129"/>
        <scheme val="minor"/>
      </rPr>
      <t>군</t>
    </r>
  </si>
  <si>
    <r>
      <t>2018</t>
    </r>
    <r>
      <rPr>
        <sz val="10"/>
        <color rgb="FF000000"/>
        <rFont val="맑은 고딕"/>
        <family val="3"/>
        <charset val="129"/>
        <scheme val="minor"/>
      </rPr>
      <t>년</t>
    </r>
  </si>
  <si>
    <t>예술공원입구주변지구</t>
  </si>
  <si>
    <t>의정부</t>
  </si>
  <si>
    <r>
      <t>가능생활권</t>
    </r>
    <r>
      <rPr>
        <sz val="10"/>
        <color rgb="FF000000"/>
        <rFont val="휴먼명조"/>
        <family val="3"/>
        <charset val="129"/>
      </rPr>
      <t>2</t>
    </r>
  </si>
  <si>
    <r>
      <t>2017</t>
    </r>
    <r>
      <rPr>
        <sz val="10"/>
        <color rgb="FF000000"/>
        <rFont val="맑은 고딕"/>
        <family val="3"/>
        <charset val="129"/>
        <scheme val="minor"/>
      </rPr>
      <t>년</t>
    </r>
  </si>
  <si>
    <r>
      <t>113-6(</t>
    </r>
    <r>
      <rPr>
        <sz val="10"/>
        <color rgb="FF000000"/>
        <rFont val="맑은 고딕"/>
        <family val="3"/>
        <charset val="129"/>
        <scheme val="minor"/>
      </rPr>
      <t>권선</t>
    </r>
    <r>
      <rPr>
        <sz val="10"/>
        <color rgb="FF000000"/>
        <rFont val="휴먼명조"/>
        <family val="3"/>
        <charset val="129"/>
      </rPr>
      <t>)</t>
    </r>
  </si>
  <si>
    <r>
      <t>115-10(</t>
    </r>
    <r>
      <rPr>
        <sz val="10"/>
        <color rgb="FF000000"/>
        <rFont val="맑은 고딕"/>
        <family val="3"/>
        <charset val="129"/>
        <scheme val="minor"/>
      </rPr>
      <t>팔달</t>
    </r>
    <r>
      <rPr>
        <sz val="10"/>
        <color rgb="FF000000"/>
        <rFont val="휴먼명조"/>
        <family val="3"/>
        <charset val="129"/>
      </rPr>
      <t>)</t>
    </r>
  </si>
  <si>
    <r>
      <t xml:space="preserve">중동 </t>
    </r>
    <r>
      <rPr>
        <sz val="10"/>
        <color rgb="FF000000"/>
        <rFont val="휴먼명조"/>
        <family val="3"/>
        <charset val="129"/>
      </rPr>
      <t>1-1</t>
    </r>
  </si>
  <si>
    <r>
      <t>계수</t>
    </r>
    <r>
      <rPr>
        <sz val="10"/>
        <color rgb="FF000000"/>
        <rFont val="휴먼명조"/>
        <family val="3"/>
        <charset val="129"/>
      </rPr>
      <t>·</t>
    </r>
    <r>
      <rPr>
        <sz val="10"/>
        <color rgb="FF000000"/>
        <rFont val="맑은 고딕"/>
        <family val="3"/>
        <charset val="129"/>
        <scheme val="minor"/>
      </rPr>
      <t>범박</t>
    </r>
  </si>
  <si>
    <t>인창동</t>
  </si>
  <si>
    <r>
      <t>평내</t>
    </r>
    <r>
      <rPr>
        <sz val="10"/>
        <color rgb="FF000000"/>
        <rFont val="휴먼명조"/>
        <family val="3"/>
        <charset val="129"/>
      </rPr>
      <t>2</t>
    </r>
  </si>
  <si>
    <r>
      <t>2016</t>
    </r>
    <r>
      <rPr>
        <sz val="10"/>
        <color rgb="FF000000"/>
        <rFont val="맑은 고딕"/>
        <family val="3"/>
        <charset val="129"/>
        <scheme val="minor"/>
      </rPr>
      <t>년</t>
    </r>
  </si>
  <si>
    <r>
      <t>115-8(</t>
    </r>
    <r>
      <rPr>
        <sz val="10"/>
        <color rgb="FF000000"/>
        <rFont val="맑은 고딕"/>
        <family val="3"/>
        <charset val="129"/>
        <scheme val="minor"/>
      </rPr>
      <t>팔달</t>
    </r>
    <r>
      <rPr>
        <sz val="10"/>
        <color rgb="FF000000"/>
        <rFont val="휴먼명조"/>
        <family val="3"/>
        <charset val="129"/>
      </rPr>
      <t>8)</t>
    </r>
  </si>
  <si>
    <r>
      <t>115-9(</t>
    </r>
    <r>
      <rPr>
        <sz val="10"/>
        <color rgb="FF000000"/>
        <rFont val="맑은 고딕"/>
        <family val="3"/>
        <charset val="129"/>
        <scheme val="minor"/>
      </rPr>
      <t>팔달</t>
    </r>
    <r>
      <rPr>
        <sz val="10"/>
        <color rgb="FF000000"/>
        <rFont val="휴먼명조"/>
        <family val="3"/>
        <charset val="129"/>
      </rPr>
      <t>10)</t>
    </r>
  </si>
  <si>
    <r>
      <t>115-6(</t>
    </r>
    <r>
      <rPr>
        <sz val="10"/>
        <color rgb="FF000000"/>
        <rFont val="맑은 고딕"/>
        <family val="3"/>
        <charset val="129"/>
        <scheme val="minor"/>
      </rPr>
      <t>장안</t>
    </r>
    <r>
      <rPr>
        <sz val="10"/>
        <color rgb="FF000000"/>
        <rFont val="휴먼명조"/>
        <family val="3"/>
        <charset val="129"/>
      </rPr>
      <t>)</t>
    </r>
  </si>
  <si>
    <r>
      <t>임곡</t>
    </r>
    <r>
      <rPr>
        <sz val="10"/>
        <color rgb="FF000000"/>
        <rFont val="휴먼명조"/>
        <family val="3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>지구</t>
    </r>
  </si>
  <si>
    <t>덕현지구</t>
  </si>
  <si>
    <r>
      <t>호계</t>
    </r>
    <r>
      <rPr>
        <sz val="10"/>
        <color rgb="FF000000"/>
        <rFont val="휴먼명조"/>
        <family val="3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>동구사거리</t>
    </r>
  </si>
  <si>
    <t>호원초교주변</t>
  </si>
  <si>
    <t>수택지구</t>
  </si>
  <si>
    <r>
      <t>수택</t>
    </r>
    <r>
      <rPr>
        <sz val="10"/>
        <color rgb="FF000000"/>
        <rFont val="휴먼명조"/>
        <family val="3"/>
        <charset val="129"/>
      </rPr>
      <t>42</t>
    </r>
    <r>
      <rPr>
        <sz val="10"/>
        <color rgb="FF000000"/>
        <rFont val="맑은 고딕"/>
        <family val="3"/>
        <charset val="129"/>
        <scheme val="minor"/>
      </rPr>
      <t>통</t>
    </r>
  </si>
  <si>
    <r>
      <t>수택</t>
    </r>
    <r>
      <rPr>
        <sz val="10"/>
        <color rgb="FF000000"/>
        <rFont val="휴먼명조"/>
        <family val="3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지구</t>
    </r>
  </si>
  <si>
    <r>
      <t>송산</t>
    </r>
    <r>
      <rPr>
        <sz val="10"/>
        <color rgb="FF000000"/>
        <rFont val="휴먼명조"/>
        <family val="3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구역</t>
    </r>
  </si>
  <si>
    <r>
      <t>2015</t>
    </r>
    <r>
      <rPr>
        <sz val="10"/>
        <color rgb="FF000000"/>
        <rFont val="맑은 고딕"/>
        <family val="3"/>
        <charset val="129"/>
        <scheme val="minor"/>
      </rPr>
      <t>년</t>
    </r>
  </si>
  <si>
    <r>
      <t>고잔연립</t>
    </r>
    <r>
      <rPr>
        <sz val="10"/>
        <color rgb="FF000000"/>
        <rFont val="휴먼명조"/>
        <family val="3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단지</t>
    </r>
  </si>
  <si>
    <r>
      <t>선부동</t>
    </r>
    <r>
      <rPr>
        <sz val="10"/>
        <color rgb="FF000000"/>
        <rFont val="휴먼명조"/>
        <family val="3"/>
        <charset val="129"/>
      </rPr>
      <t>2</t>
    </r>
  </si>
  <si>
    <r>
      <t>선부동</t>
    </r>
    <r>
      <rPr>
        <sz val="10"/>
        <color rgb="FF000000"/>
        <rFont val="휴먼명조"/>
        <family val="3"/>
        <charset val="129"/>
      </rPr>
      <t>3</t>
    </r>
  </si>
  <si>
    <r>
      <t>2014</t>
    </r>
    <r>
      <rPr>
        <sz val="10"/>
        <color rgb="FF000000"/>
        <rFont val="맑은 고딕"/>
        <family val="3"/>
        <charset val="129"/>
        <scheme val="minor"/>
      </rPr>
      <t>년</t>
    </r>
  </si>
  <si>
    <t>호계주공아파트주변지구</t>
  </si>
  <si>
    <t>덕천지구</t>
  </si>
  <si>
    <r>
      <t>주공</t>
    </r>
    <r>
      <rPr>
        <sz val="10"/>
        <color rgb="FF000000"/>
        <rFont val="휴먼명조"/>
        <family val="3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단지</t>
    </r>
  </si>
  <si>
    <r>
      <t>2013</t>
    </r>
    <r>
      <rPr>
        <sz val="10"/>
        <color rgb="FF000000"/>
        <rFont val="맑은 고딕"/>
        <family val="3"/>
        <charset val="129"/>
        <scheme val="minor"/>
      </rPr>
      <t>년</t>
    </r>
  </si>
  <si>
    <t>오전가</t>
  </si>
  <si>
    <r>
      <t>장암생활권</t>
    </r>
    <r>
      <rPr>
        <sz val="10"/>
        <color rgb="FF000000"/>
        <rFont val="휴먼명조"/>
        <family val="3"/>
        <charset val="129"/>
      </rPr>
      <t>1</t>
    </r>
  </si>
  <si>
    <r>
      <t>중앙생활권</t>
    </r>
    <r>
      <rPr>
        <sz val="10"/>
        <color rgb="FF000000"/>
        <rFont val="휴먼명조"/>
        <family val="3"/>
        <charset val="129"/>
      </rPr>
      <t>3</t>
    </r>
  </si>
  <si>
    <r>
      <t>인구</t>
    </r>
    <r>
      <rPr>
        <b/>
        <sz val="11"/>
        <color rgb="FF000000"/>
        <rFont val="한양중고딕"/>
        <family val="3"/>
        <charset val="129"/>
      </rPr>
      <t>50</t>
    </r>
    <r>
      <rPr>
        <b/>
        <sz val="11"/>
        <color rgb="FF000000"/>
        <rFont val="맑은 고딕"/>
        <family val="3"/>
        <charset val="129"/>
        <scheme val="minor"/>
      </rPr>
      <t>만</t>
    </r>
  </si>
  <si>
    <t>이상 市</t>
  </si>
  <si>
    <t>소 계</t>
  </si>
  <si>
    <t>‘12.09.26.</t>
  </si>
  <si>
    <t>(`17.05.04)</t>
  </si>
  <si>
    <t>‘12.01.30.</t>
  </si>
  <si>
    <t>(`17.03.29)</t>
  </si>
  <si>
    <t>-</t>
  </si>
  <si>
    <t>‘11.01.25.</t>
  </si>
  <si>
    <t>(`16.12.28)</t>
  </si>
  <si>
    <t>‘13.04.25.</t>
  </si>
  <si>
    <t>(‘17.12.13.)</t>
  </si>
  <si>
    <t>‘10.05.27</t>
  </si>
  <si>
    <t>(‘14.10.21)</t>
  </si>
  <si>
    <t>‘14.06.17.</t>
  </si>
  <si>
    <t>‘14.01.06.</t>
  </si>
  <si>
    <t>‘10.12.30.</t>
  </si>
  <si>
    <t>(‘16.11.24.)</t>
  </si>
  <si>
    <t>미만 市</t>
  </si>
  <si>
    <t>`11.03.15</t>
  </si>
  <si>
    <t>(‘15.05.04)</t>
  </si>
  <si>
    <t>`08.04.24</t>
  </si>
  <si>
    <t>(`16.06.03.)</t>
  </si>
  <si>
    <t>‘13.03.18.</t>
  </si>
  <si>
    <t>‘10.04.30.</t>
  </si>
  <si>
    <t>‘12.07.31.</t>
  </si>
  <si>
    <t>‘13.05.10.</t>
  </si>
  <si>
    <t>‘11.05.20.</t>
  </si>
  <si>
    <t>시도</t>
    <phoneticPr fontId="3" type="noConversion"/>
  </si>
  <si>
    <t>시군</t>
    <phoneticPr fontId="3" type="noConversion"/>
  </si>
  <si>
    <t>사업유형</t>
    <phoneticPr fontId="3" type="noConversion"/>
  </si>
  <si>
    <t>정비구역명</t>
    <phoneticPr fontId="3" type="noConversion"/>
  </si>
  <si>
    <t>위치</t>
    <phoneticPr fontId="3" type="noConversion"/>
  </si>
  <si>
    <t>구역면적
(㎡)</t>
    <phoneticPr fontId="3" type="noConversion"/>
  </si>
  <si>
    <t>기존주택
준공년도</t>
    <phoneticPr fontId="3" type="noConversion"/>
  </si>
  <si>
    <t>기존주택</t>
    <phoneticPr fontId="3" type="noConversion"/>
  </si>
  <si>
    <t>사업시행 세대수</t>
    <phoneticPr fontId="3" type="noConversion"/>
  </si>
  <si>
    <t>용적률</t>
    <phoneticPr fontId="3" type="noConversion"/>
  </si>
  <si>
    <t>토지등소유자</t>
    <phoneticPr fontId="3" type="noConversion"/>
  </si>
  <si>
    <t>사업시행자(토지등소유자,조합,조합+LH)</t>
    <phoneticPr fontId="3" type="noConversion"/>
  </si>
  <si>
    <t>사업예정기간</t>
    <phoneticPr fontId="3" type="noConversion"/>
  </si>
  <si>
    <t>정비계획 수립일</t>
    <phoneticPr fontId="3" type="noConversion"/>
  </si>
  <si>
    <t>촉진구역 지정</t>
    <phoneticPr fontId="3" type="noConversion"/>
  </si>
  <si>
    <t>추진위
승인</t>
    <phoneticPr fontId="3" type="noConversion"/>
  </si>
  <si>
    <t>조합설립
인가</t>
    <phoneticPr fontId="3" type="noConversion"/>
  </si>
  <si>
    <t>사업시행
인가</t>
    <phoneticPr fontId="3" type="noConversion"/>
  </si>
  <si>
    <t>관리처분
인가</t>
    <phoneticPr fontId="3" type="noConversion"/>
  </si>
  <si>
    <t>착공일</t>
    <phoneticPr fontId="3" type="noConversion"/>
  </si>
  <si>
    <t>일반
분양일</t>
    <phoneticPr fontId="3" type="noConversion"/>
  </si>
  <si>
    <t>준공일</t>
    <phoneticPr fontId="3" type="noConversion"/>
  </si>
  <si>
    <t>이전
고시일</t>
    <phoneticPr fontId="3" type="noConversion"/>
  </si>
  <si>
    <t>업무담당자
(전화번호)</t>
    <phoneticPr fontId="2" type="noConversion"/>
  </si>
  <si>
    <t>사업단계</t>
    <phoneticPr fontId="2" type="noConversion"/>
  </si>
  <si>
    <t>동수</t>
    <phoneticPr fontId="3" type="noConversion"/>
  </si>
  <si>
    <t>세대수</t>
    <phoneticPr fontId="3" type="noConversion"/>
  </si>
  <si>
    <t>합계</t>
    <phoneticPr fontId="3" type="noConversion"/>
  </si>
  <si>
    <t>분양</t>
    <phoneticPr fontId="3" type="noConversion"/>
  </si>
  <si>
    <t>임대</t>
    <phoneticPr fontId="3" type="noConversion"/>
  </si>
  <si>
    <t>기존</t>
    <phoneticPr fontId="3" type="noConversion"/>
  </si>
  <si>
    <t>신축</t>
    <phoneticPr fontId="3" type="noConversion"/>
  </si>
  <si>
    <t>토지등소유자수</t>
    <phoneticPr fontId="3" type="noConversion"/>
  </si>
  <si>
    <t>조합원수</t>
    <phoneticPr fontId="3" type="noConversion"/>
  </si>
  <si>
    <t>시작</t>
    <phoneticPr fontId="3" type="noConversion"/>
  </si>
  <si>
    <t>완료</t>
    <phoneticPr fontId="3" type="noConversion"/>
  </si>
  <si>
    <t>최초</t>
    <phoneticPr fontId="3" type="noConversion"/>
  </si>
  <si>
    <t>변경</t>
    <phoneticPr fontId="3" type="noConversion"/>
  </si>
  <si>
    <t>계</t>
    <phoneticPr fontId="3" type="noConversion"/>
  </si>
  <si>
    <t>~40㎡</t>
    <phoneticPr fontId="3" type="noConversion"/>
  </si>
  <si>
    <t>40~60㎡</t>
    <phoneticPr fontId="3" type="noConversion"/>
  </si>
  <si>
    <t>60~85㎡</t>
    <phoneticPr fontId="3" type="noConversion"/>
  </si>
  <si>
    <t>85~135㎡</t>
    <phoneticPr fontId="3" type="noConversion"/>
  </si>
  <si>
    <t>135㎡~</t>
    <phoneticPr fontId="3" type="noConversion"/>
  </si>
  <si>
    <t>조합원</t>
    <phoneticPr fontId="3" type="noConversion"/>
  </si>
  <si>
    <t>일반</t>
    <phoneticPr fontId="3" type="noConversion"/>
  </si>
  <si>
    <t>~40㎡</t>
    <phoneticPr fontId="3" type="noConversion"/>
  </si>
  <si>
    <t>40~60㎡</t>
    <phoneticPr fontId="3" type="noConversion"/>
  </si>
  <si>
    <t>60~85㎡</t>
    <phoneticPr fontId="3" type="noConversion"/>
  </si>
  <si>
    <t>85~135㎡</t>
    <phoneticPr fontId="3" type="noConversion"/>
  </si>
  <si>
    <t>135㎡~</t>
    <phoneticPr fontId="3" type="noConversion"/>
  </si>
  <si>
    <t>와부읍 도곡리 981-5 일원</t>
  </si>
  <si>
    <t>면적구분 없음</t>
  </si>
  <si>
    <t>지금,도농6-1</t>
  </si>
  <si>
    <t>다산동 4053-1번지 일원</t>
  </si>
  <si>
    <t>덕소4</t>
  </si>
  <si>
    <t>지금도농1-1</t>
  </si>
  <si>
    <t>다산동 4312-4번지 일원</t>
  </si>
  <si>
    <t>덕소3</t>
  </si>
  <si>
    <t>덕소5B</t>
  </si>
  <si>
    <t>지금,도농6-2</t>
  </si>
  <si>
    <t>다산동 4617-64번지 일원</t>
  </si>
  <si>
    <t>덕소2</t>
  </si>
  <si>
    <t>덕소5A</t>
  </si>
  <si>
    <t>도곡2</t>
  </si>
  <si>
    <t>덕소6A</t>
  </si>
  <si>
    <t>덕소7</t>
  </si>
  <si>
    <t>도곡1</t>
  </si>
  <si>
    <t>지금,도농2</t>
  </si>
  <si>
    <t>다산동 4133번지 일원</t>
  </si>
  <si>
    <t>지금도농1-3</t>
  </si>
  <si>
    <t>다산동 4268-6번지 일원</t>
  </si>
  <si>
    <t>북변3</t>
  </si>
  <si>
    <t>1910~2011</t>
  </si>
  <si>
    <t>북변4</t>
  </si>
  <si>
    <t>북변5</t>
  </si>
  <si>
    <t>120~300%</t>
  </si>
  <si>
    <t>1967~2007</t>
  </si>
  <si>
    <t>1965~2009</t>
  </si>
  <si>
    <t>ㅡ</t>
  </si>
  <si>
    <t>광명동 12-2번지 일원</t>
  </si>
  <si>
    <t>착공</t>
    <phoneticPr fontId="30" type="noConversion"/>
  </si>
  <si>
    <t>착공</t>
    <phoneticPr fontId="3" type="noConversion"/>
  </si>
  <si>
    <t>능곡6</t>
  </si>
  <si>
    <t>1965~2008</t>
  </si>
  <si>
    <t>능곡2</t>
  </si>
  <si>
    <t>능곡5</t>
  </si>
  <si>
    <t>1965~2007</t>
  </si>
  <si>
    <t>1978~2007</t>
  </si>
  <si>
    <t>1961~2006</t>
  </si>
  <si>
    <t>수택동496-6번지 일원</t>
  </si>
  <si>
    <t>기본계획○</t>
  </si>
  <si>
    <t>기본계획×</t>
  </si>
  <si>
    <r>
      <t xml:space="preserve">* </t>
    </r>
    <r>
      <rPr>
        <b/>
        <sz val="16"/>
        <color rgb="FF0000FF"/>
        <rFont val="맑은 고딕"/>
        <family val="3"/>
        <charset val="129"/>
      </rPr>
      <t>■</t>
    </r>
    <r>
      <rPr>
        <b/>
        <sz val="16"/>
        <color rgb="FF000000"/>
        <rFont val="맑은 고딕"/>
        <family val="3"/>
        <charset val="129"/>
      </rPr>
      <t xml:space="preserve"> 기본계획 의무대상 50만 이상 市(시)  /  </t>
    </r>
    <r>
      <rPr>
        <b/>
        <sz val="16"/>
        <color rgb="FFFF0000"/>
        <rFont val="맑은 고딕"/>
        <family val="3"/>
        <charset val="129"/>
      </rPr>
      <t>■</t>
    </r>
    <r>
      <rPr>
        <b/>
        <sz val="16"/>
        <color rgb="FF000000"/>
        <rFont val="맑은 고딕"/>
        <family val="3"/>
        <charset val="129"/>
      </rPr>
      <t xml:space="preserve"> 기본계획 임의대상 50만 미만 市(시)</t>
    </r>
    <phoneticPr fontId="30" type="noConversion"/>
  </si>
  <si>
    <t xml:space="preserve"> -</t>
  </si>
  <si>
    <t xml:space="preserve"> ㅡ </t>
  </si>
  <si>
    <t xml:space="preserve"> 면적구분 없음 </t>
  </si>
  <si>
    <t>정비구역</t>
    <phoneticPr fontId="3" type="noConversion"/>
  </si>
  <si>
    <t>준공</t>
    <phoneticPr fontId="3" type="noConversion"/>
  </si>
  <si>
    <t>지금,도농3</t>
    <phoneticPr fontId="3" type="noConversion"/>
  </si>
  <si>
    <t>다산동 4027-5번지 일원</t>
    <phoneticPr fontId="3" type="noConversion"/>
  </si>
  <si>
    <t>고양시</t>
    <phoneticPr fontId="3" type="noConversion"/>
  </si>
  <si>
    <t>능곡3</t>
    <phoneticPr fontId="3" type="noConversion"/>
  </si>
  <si>
    <t>덕양구 토당동 26번지 일원</t>
    <phoneticPr fontId="3" type="noConversion"/>
  </si>
  <si>
    <t>광명시</t>
    <phoneticPr fontId="3" type="noConversion"/>
  </si>
  <si>
    <t>1965~2010</t>
  </si>
  <si>
    <t>청산일</t>
    <phoneticPr fontId="3" type="noConversion"/>
  </si>
  <si>
    <t>해산일</t>
    <phoneticPr fontId="3" type="noConversion"/>
  </si>
  <si>
    <t>광명동 270-3번지 일원</t>
    <phoneticPr fontId="3" type="noConversion"/>
  </si>
  <si>
    <t>GH</t>
  </si>
  <si>
    <t>능곡1</t>
    <phoneticPr fontId="3" type="noConversion"/>
  </si>
  <si>
    <t>광명동 75-1번지 일원</t>
    <phoneticPr fontId="3" type="noConversion"/>
  </si>
  <si>
    <t>와부읍 덕소리 590-37 일원</t>
  </si>
  <si>
    <t>청산</t>
    <phoneticPr fontId="30" type="noConversion"/>
  </si>
  <si>
    <t>해산</t>
    <phoneticPr fontId="3" type="noConversion"/>
  </si>
  <si>
    <t>소계</t>
    <phoneticPr fontId="2" type="noConversion"/>
  </si>
  <si>
    <t>해산</t>
    <phoneticPr fontId="2" type="noConversion"/>
  </si>
  <si>
    <t>청산</t>
    <phoneticPr fontId="2" type="noConversion"/>
  </si>
  <si>
    <t xml:space="preserve">신축세대수 </t>
    <phoneticPr fontId="3" type="noConversion"/>
  </si>
  <si>
    <t>증가물량
(신축-기존)</t>
    <phoneticPr fontId="3" type="noConversion"/>
  </si>
  <si>
    <t>연번</t>
    <phoneticPr fontId="3" type="noConversion"/>
  </si>
  <si>
    <t>광명제7R구역</t>
    <phoneticPr fontId="2" type="noConversion"/>
  </si>
  <si>
    <t>광명제12R구역</t>
    <phoneticPr fontId="2" type="noConversion"/>
  </si>
  <si>
    <t>광명제11R구역</t>
    <phoneticPr fontId="2" type="noConversion"/>
  </si>
  <si>
    <t>광명제5R구역</t>
    <phoneticPr fontId="2" type="noConversion"/>
  </si>
  <si>
    <t>광명제9R구역</t>
    <phoneticPr fontId="2" type="noConversion"/>
  </si>
  <si>
    <t>광명제4R구역</t>
    <phoneticPr fontId="2" type="noConversion"/>
  </si>
  <si>
    <t>광명제1R구역</t>
    <phoneticPr fontId="2" type="noConversion"/>
  </si>
  <si>
    <t>광명제2R구역</t>
    <phoneticPr fontId="2" type="noConversion"/>
  </si>
  <si>
    <t>광명제10R구역</t>
    <phoneticPr fontId="2" type="noConversion"/>
  </si>
  <si>
    <t>광명제14R구역</t>
    <phoneticPr fontId="2" type="noConversion"/>
  </si>
  <si>
    <t>광명제16R구역</t>
    <phoneticPr fontId="2" type="noConversion"/>
  </si>
  <si>
    <t>광명제15R구역</t>
    <phoneticPr fontId="2" type="noConversion"/>
  </si>
  <si>
    <r>
      <t>□ 경기도 재정비촉진지구 추진현황 세부내역</t>
    </r>
    <r>
      <rPr>
        <sz val="20"/>
        <color theme="1"/>
        <rFont val="HY헤드라인M"/>
        <family val="1"/>
        <charset val="129"/>
      </rPr>
      <t xml:space="preserve"> </t>
    </r>
    <r>
      <rPr>
        <sz val="20"/>
        <color rgb="FFFF0000"/>
        <rFont val="HY헤드라인M"/>
        <family val="1"/>
        <charset val="129"/>
      </rPr>
      <t>(2026년도 2/4분기 자료)</t>
    </r>
    <phoneticPr fontId="3" type="noConversion"/>
  </si>
  <si>
    <r>
      <rPr>
        <b/>
        <sz val="26"/>
        <color rgb="FFFF0000"/>
        <rFont val="HY헤드라인M"/>
        <family val="1"/>
        <charset val="129"/>
      </rPr>
      <t>2026년 2/4분기</t>
    </r>
    <r>
      <rPr>
        <b/>
        <sz val="26"/>
        <rFont val="HY헤드라인M"/>
        <family val="1"/>
        <charset val="129"/>
      </rPr>
      <t xml:space="preserve"> 촉진구역 정비사업 추진현황 총괄표</t>
    </r>
    <phoneticPr fontId="2" type="noConversion"/>
  </si>
  <si>
    <t>26.02.21</t>
    <phoneticPr fontId="3" type="noConversion"/>
  </si>
  <si>
    <t>031-550-2411</t>
  </si>
  <si>
    <t>031-550-2492</t>
  </si>
  <si>
    <t>02-2680-6972</t>
  </si>
  <si>
    <t>02-2680-2367</t>
  </si>
  <si>
    <t>02-2680-2363</t>
  </si>
  <si>
    <t>02-2680-7935</t>
  </si>
  <si>
    <t>031-980-5213</t>
  </si>
  <si>
    <t>031-590-4769</t>
  </si>
  <si>
    <t>031-590-2386</t>
  </si>
  <si>
    <t>031-590-4417</t>
  </si>
  <si>
    <t>031-590-8753</t>
  </si>
  <si>
    <t>031-590-8281</t>
  </si>
  <si>
    <t>031-590-4317</t>
  </si>
  <si>
    <t>031-8075-3448</t>
  </si>
  <si>
    <t>031-8075-3447</t>
  </si>
  <si>
    <t>031-8075-3442</t>
  </si>
  <si>
    <t>031-8075-3443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</si>
</sst>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#,##0.0_);[Red]\(#,##0.0\)"/>
    <numFmt numFmtId="177" formatCode="#,##0_);[Red]\(#,##0\)"/>
    <numFmt numFmtId="178" formatCode="0_);[Red]\(0\)"/>
    <numFmt numFmtId="179" formatCode="0_ "/>
    <numFmt numFmtId="180" formatCode="&quot;정비구역 총&quot;\ ##\ &quot;개 구역 중&quot;"/>
    <numFmt numFmtId="181" formatCode="#,###&quot;개&quot;\ &quot;구&quot;&quot;역&quot;"/>
    <numFmt numFmtId="182" formatCode="&quot;[총&quot;\ ##&quot;개 구역 중]&quot;"/>
    <numFmt numFmtId="183" formatCode="#,##0_ "/>
    <numFmt numFmtId="184" formatCode="\'yy\.mm\.dd"/>
    <numFmt numFmtId="185" formatCode="_-* #,##0.0_-;\-* #,##0.0_-;_-* &quot;-&quot;_-;_-@_-"/>
  </numFmts>
  <fonts count="6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inor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2"/>
      <color rgb="FF0000FF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ajor"/>
    </font>
    <font>
      <sz val="12"/>
      <color theme="1"/>
      <name val="굴림"/>
      <family val="3"/>
      <charset val="129"/>
    </font>
    <font>
      <b/>
      <sz val="26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24"/>
      <color theme="1"/>
      <name val="HY헤드라인M"/>
      <family val="1"/>
      <charset val="129"/>
    </font>
    <font>
      <sz val="12"/>
      <color rgb="FFFF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sz val="8"/>
      <name val="돋움"/>
      <family val="3"/>
      <charset val="129"/>
    </font>
    <font>
      <sz val="12"/>
      <color rgb="FFFF0000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sz val="8"/>
      <color rgb="FF000000"/>
      <name val="휴먼명조"/>
      <family val="3"/>
      <charset val="129"/>
    </font>
    <font>
      <sz val="10"/>
      <color rgb="FF0000FF"/>
      <name val="휴먼명조"/>
      <family val="3"/>
      <charset val="129"/>
    </font>
    <font>
      <sz val="10"/>
      <color rgb="FFFF0000"/>
      <name val="휴먼명조"/>
      <family val="3"/>
      <charset val="129"/>
    </font>
    <font>
      <b/>
      <sz val="11"/>
      <name val="굴림"/>
      <family val="3"/>
      <charset val="129"/>
    </font>
    <font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rgb="FF000000"/>
      <name val="한양중고딕"/>
      <family val="3"/>
      <charset val="129"/>
    </font>
    <font>
      <sz val="11"/>
      <color rgb="FF000000"/>
      <name val="한양중고딕"/>
      <family val="3"/>
      <charset val="129"/>
    </font>
    <font>
      <b/>
      <sz val="11"/>
      <color rgb="FFFF0000"/>
      <name val="한양중고딕"/>
      <family val="3"/>
      <charset val="129"/>
    </font>
    <font>
      <sz val="11"/>
      <color rgb="FFFF0000"/>
      <name val="한양중고딕"/>
      <family val="3"/>
      <charset val="129"/>
    </font>
    <font>
      <b/>
      <sz val="11"/>
      <color theme="1"/>
      <name val="한양중고딕"/>
      <family val="3"/>
      <charset val="129"/>
    </font>
    <font>
      <sz val="20"/>
      <color rgb="FFFF0000"/>
      <name val="HY헤드라인M"/>
      <family val="1"/>
      <charset val="129"/>
    </font>
    <font>
      <b/>
      <sz val="26"/>
      <color rgb="FFFF0000"/>
      <name val="HY헤드라인M"/>
      <family val="1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9"/>
      <color rgb="FF000000"/>
      <name val="Tahoma"/>
      <family val="2"/>
    </font>
    <font>
      <b/>
      <sz val="12"/>
      <color rgb="FF0000FF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6"/>
      <color rgb="FF0000FF"/>
      <name val="맑은 고딕"/>
      <family val="3"/>
      <charset val="129"/>
    </font>
    <font>
      <b/>
      <sz val="16"/>
      <color rgb="FFFF0000"/>
      <name val="맑은 고딕"/>
      <family val="3"/>
      <charset val="129"/>
    </font>
    <font>
      <b/>
      <sz val="16"/>
      <color rgb="FF000000"/>
      <name val="돋움"/>
      <family val="3"/>
      <charset val="129"/>
    </font>
    <font>
      <b/>
      <sz val="16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b/>
      <sz val="10"/>
      <name val="굴림"/>
      <family val="3"/>
      <charset val="129"/>
    </font>
    <font>
      <sz val="9"/>
      <name val="굴림"/>
      <family val="3"/>
      <charset val="129"/>
    </font>
    <font>
      <sz val="11"/>
      <color indexed="8"/>
      <name val="맑은 고딕"/>
      <family val="2"/>
      <scheme val="minor"/>
    </font>
    <font>
      <sz val="10"/>
      <name val="Gulim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DBEEF3"/>
        <bgColor indexed="64"/>
      </patternFill>
    </fill>
  </fills>
  <borders count="6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19">
    <xf numFmtId="0" fontId="0" fillId="0" borderId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6" fillId="0" borderId="0">
      <alignment vertical="center"/>
    </xf>
  </cellStyleXfs>
  <cellXfs count="350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 applyAlignment="1"/>
    <xf numFmtId="0" fontId="7" fillId="0" borderId="0" xfId="0" applyFont="1">
      <alignment vertical="center"/>
    </xf>
    <xf numFmtId="0" fontId="0" fillId="0" borderId="0" xfId="0" applyFont="1">
      <alignment vertical="center"/>
    </xf>
    <xf numFmtId="0" fontId="10" fillId="0" borderId="0" xfId="0" applyFont="1" applyAlignment="1"/>
    <xf numFmtId="0" fontId="0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179" fontId="10" fillId="0" borderId="0" xfId="0" applyNumberFormat="1" applyFont="1" applyAlignment="1">
      <alignment vertical="center"/>
    </xf>
    <xf numFmtId="0" fontId="13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19" fillId="0" borderId="0" xfId="0" applyFont="1">
      <alignment vertical="center"/>
    </xf>
    <xf numFmtId="0" fontId="23" fillId="0" borderId="0" xfId="0" applyFont="1" applyFill="1" applyAlignment="1">
      <alignment vertical="center"/>
    </xf>
    <xf numFmtId="0" fontId="17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12" fillId="4" borderId="13" xfId="0" applyNumberFormat="1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0" fontId="8" fillId="0" borderId="0" xfId="0" applyFont="1" applyAlignment="1">
      <alignment vertical="center"/>
    </xf>
    <xf numFmtId="179" fontId="8" fillId="0" borderId="0" xfId="0" applyNumberFormat="1" applyFont="1" applyAlignment="1">
      <alignment vertical="center"/>
    </xf>
    <xf numFmtId="0" fontId="9" fillId="0" borderId="17" xfId="0" applyNumberFormat="1" applyFont="1" applyFill="1" applyBorder="1" applyAlignment="1">
      <alignment horizontal="center" vertical="center" wrapText="1"/>
    </xf>
    <xf numFmtId="41" fontId="12" fillId="6" borderId="13" xfId="0" applyNumberFormat="1" applyFont="1" applyFill="1" applyBorder="1" applyAlignment="1">
      <alignment vertical="center" shrinkToFit="1"/>
    </xf>
    <xf numFmtId="41" fontId="13" fillId="3" borderId="15" xfId="0" applyNumberFormat="1" applyFont="1" applyFill="1" applyBorder="1" applyAlignment="1">
      <alignment vertical="center" shrinkToFit="1"/>
    </xf>
    <xf numFmtId="41" fontId="12" fillId="6" borderId="31" xfId="0" applyNumberFormat="1" applyFont="1" applyFill="1" applyBorder="1" applyAlignment="1">
      <alignment vertical="center" shrinkToFit="1"/>
    </xf>
    <xf numFmtId="41" fontId="12" fillId="6" borderId="15" xfId="0" applyNumberFormat="1" applyFont="1" applyFill="1" applyBorder="1" applyAlignment="1">
      <alignment vertical="center" shrinkToFit="1"/>
    </xf>
    <xf numFmtId="41" fontId="14" fillId="6" borderId="15" xfId="0" applyNumberFormat="1" applyFont="1" applyFill="1" applyBorder="1" applyAlignment="1">
      <alignment vertical="center" shrinkToFit="1"/>
    </xf>
    <xf numFmtId="41" fontId="14" fillId="6" borderId="16" xfId="0" applyNumberFormat="1" applyFont="1" applyFill="1" applyBorder="1" applyAlignment="1">
      <alignment vertical="center" shrinkToFit="1"/>
    </xf>
    <xf numFmtId="41" fontId="14" fillId="6" borderId="31" xfId="0" applyNumberFormat="1" applyFont="1" applyFill="1" applyBorder="1" applyAlignment="1">
      <alignment vertical="center" shrinkToFit="1"/>
    </xf>
    <xf numFmtId="41" fontId="14" fillId="4" borderId="14" xfId="0" applyNumberFormat="1" applyFont="1" applyFill="1" applyBorder="1" applyAlignment="1">
      <alignment vertical="center" shrinkToFit="1"/>
    </xf>
    <xf numFmtId="41" fontId="15" fillId="3" borderId="32" xfId="0" applyNumberFormat="1" applyFont="1" applyFill="1" applyBorder="1" applyAlignment="1">
      <alignment vertical="center" shrinkToFit="1"/>
    </xf>
    <xf numFmtId="41" fontId="13" fillId="3" borderId="33" xfId="0" applyNumberFormat="1" applyFont="1" applyFill="1" applyBorder="1" applyAlignment="1">
      <alignment vertical="center" shrinkToFit="1"/>
    </xf>
    <xf numFmtId="41" fontId="13" fillId="3" borderId="3" xfId="0" applyNumberFormat="1" applyFont="1" applyFill="1" applyBorder="1" applyAlignment="1">
      <alignment vertical="center" shrinkToFit="1"/>
    </xf>
    <xf numFmtId="41" fontId="13" fillId="3" borderId="23" xfId="0" applyNumberFormat="1" applyFont="1" applyFill="1" applyBorder="1" applyAlignment="1">
      <alignment vertical="center" shrinkToFit="1"/>
    </xf>
    <xf numFmtId="41" fontId="15" fillId="0" borderId="33" xfId="0" applyNumberFormat="1" applyFont="1" applyFill="1" applyBorder="1" applyAlignment="1">
      <alignment vertical="center" shrinkToFit="1"/>
    </xf>
    <xf numFmtId="41" fontId="15" fillId="0" borderId="22" xfId="0" applyNumberFormat="1" applyFont="1" applyFill="1" applyBorder="1" applyAlignment="1">
      <alignment vertical="center" shrinkToFit="1"/>
    </xf>
    <xf numFmtId="41" fontId="15" fillId="0" borderId="3" xfId="0" applyNumberFormat="1" applyFont="1" applyFill="1" applyBorder="1" applyAlignment="1">
      <alignment vertical="center" shrinkToFit="1"/>
    </xf>
    <xf numFmtId="41" fontId="14" fillId="4" borderId="28" xfId="0" applyNumberFormat="1" applyFont="1" applyFill="1" applyBorder="1" applyAlignment="1">
      <alignment vertical="center" shrinkToFit="1"/>
    </xf>
    <xf numFmtId="41" fontId="15" fillId="0" borderId="23" xfId="0" applyNumberFormat="1" applyFont="1" applyFill="1" applyBorder="1" applyAlignment="1">
      <alignment vertical="center" shrinkToFit="1"/>
    </xf>
    <xf numFmtId="41" fontId="14" fillId="4" borderId="39" xfId="0" applyNumberFormat="1" applyFont="1" applyFill="1" applyBorder="1" applyAlignment="1">
      <alignment vertical="center" shrinkToFit="1"/>
    </xf>
    <xf numFmtId="41" fontId="15" fillId="0" borderId="35" xfId="0" applyNumberFormat="1" applyFont="1" applyFill="1" applyBorder="1" applyAlignment="1">
      <alignment vertical="center" shrinkToFit="1"/>
    </xf>
    <xf numFmtId="41" fontId="13" fillId="3" borderId="34" xfId="0" applyNumberFormat="1" applyFont="1" applyFill="1" applyBorder="1" applyAlignment="1">
      <alignment vertical="center" shrinkToFit="1"/>
    </xf>
    <xf numFmtId="41" fontId="13" fillId="3" borderId="1" xfId="0" applyNumberFormat="1" applyFont="1" applyFill="1" applyBorder="1" applyAlignment="1">
      <alignment vertical="center" shrinkToFit="1"/>
    </xf>
    <xf numFmtId="41" fontId="15" fillId="3" borderId="1" xfId="0" applyNumberFormat="1" applyFont="1" applyFill="1" applyBorder="1" applyAlignment="1">
      <alignment vertical="center" shrinkToFit="1"/>
    </xf>
    <xf numFmtId="41" fontId="15" fillId="0" borderId="34" xfId="0" applyNumberFormat="1" applyFont="1" applyFill="1" applyBorder="1" applyAlignment="1">
      <alignment vertical="center" shrinkToFit="1"/>
    </xf>
    <xf numFmtId="41" fontId="15" fillId="0" borderId="2" xfId="0" applyNumberFormat="1" applyFont="1" applyFill="1" applyBorder="1" applyAlignment="1">
      <alignment vertical="center" shrinkToFit="1"/>
    </xf>
    <xf numFmtId="41" fontId="15" fillId="0" borderId="1" xfId="0" applyNumberFormat="1" applyFont="1" applyFill="1" applyBorder="1" applyAlignment="1">
      <alignment vertical="center" shrinkToFit="1"/>
    </xf>
    <xf numFmtId="41" fontId="15" fillId="0" borderId="24" xfId="0" applyNumberFormat="1" applyFont="1" applyFill="1" applyBorder="1" applyAlignment="1">
      <alignment vertical="center" shrinkToFit="1"/>
    </xf>
    <xf numFmtId="41" fontId="14" fillId="4" borderId="40" xfId="0" applyNumberFormat="1" applyFont="1" applyFill="1" applyBorder="1" applyAlignment="1">
      <alignment vertical="center" shrinkToFit="1"/>
    </xf>
    <xf numFmtId="41" fontId="15" fillId="0" borderId="36" xfId="0" applyNumberFormat="1" applyFont="1" applyFill="1" applyBorder="1" applyAlignment="1">
      <alignment vertical="center" shrinkToFit="1"/>
    </xf>
    <xf numFmtId="41" fontId="13" fillId="3" borderId="38" xfId="0" applyNumberFormat="1" applyFont="1" applyFill="1" applyBorder="1" applyAlignment="1">
      <alignment vertical="center" shrinkToFit="1"/>
    </xf>
    <xf numFmtId="41" fontId="13" fillId="3" borderId="25" xfId="0" applyNumberFormat="1" applyFont="1" applyFill="1" applyBorder="1" applyAlignment="1">
      <alignment vertical="center" shrinkToFit="1"/>
    </xf>
    <xf numFmtId="41" fontId="15" fillId="3" borderId="25" xfId="0" applyNumberFormat="1" applyFont="1" applyFill="1" applyBorder="1" applyAlignment="1">
      <alignment vertical="center" shrinkToFit="1"/>
    </xf>
    <xf numFmtId="41" fontId="15" fillId="0" borderId="38" xfId="0" applyNumberFormat="1" applyFont="1" applyFill="1" applyBorder="1" applyAlignment="1">
      <alignment vertical="center" shrinkToFit="1"/>
    </xf>
    <xf numFmtId="41" fontId="15" fillId="0" borderId="27" xfId="0" applyNumberFormat="1" applyFont="1" applyFill="1" applyBorder="1" applyAlignment="1">
      <alignment vertical="center" shrinkToFit="1"/>
    </xf>
    <xf numFmtId="41" fontId="15" fillId="0" borderId="25" xfId="0" applyNumberFormat="1" applyFont="1" applyFill="1" applyBorder="1" applyAlignment="1">
      <alignment vertical="center" shrinkToFit="1"/>
    </xf>
    <xf numFmtId="41" fontId="15" fillId="0" borderId="26" xfId="0" applyNumberFormat="1" applyFont="1" applyFill="1" applyBorder="1" applyAlignment="1">
      <alignment vertical="center" shrinkToFit="1"/>
    </xf>
    <xf numFmtId="41" fontId="14" fillId="4" borderId="41" xfId="0" applyNumberFormat="1" applyFont="1" applyFill="1" applyBorder="1" applyAlignment="1">
      <alignment vertical="center" shrinkToFit="1"/>
    </xf>
    <xf numFmtId="41" fontId="15" fillId="0" borderId="37" xfId="0" applyNumberFormat="1" applyFont="1" applyFill="1" applyBorder="1" applyAlignment="1">
      <alignment vertical="center" shrinkToFit="1"/>
    </xf>
    <xf numFmtId="0" fontId="21" fillId="0" borderId="0" xfId="0" applyFont="1">
      <alignment vertical="center"/>
    </xf>
    <xf numFmtId="0" fontId="16" fillId="0" borderId="0" xfId="0" applyFont="1" applyAlignment="1">
      <alignment vertical="center" shrinkToFit="1"/>
    </xf>
    <xf numFmtId="41" fontId="16" fillId="0" borderId="0" xfId="0" applyNumberFormat="1" applyFont="1" applyAlignment="1">
      <alignment vertical="center" shrinkToFit="1"/>
    </xf>
    <xf numFmtId="0" fontId="28" fillId="0" borderId="0" xfId="0" applyFont="1" applyAlignment="1">
      <alignment vertical="center" shrinkToFit="1"/>
    </xf>
    <xf numFmtId="41" fontId="31" fillId="0" borderId="0" xfId="0" applyNumberFormat="1" applyFont="1" applyAlignment="1">
      <alignment vertical="center" shrinkToFit="1"/>
    </xf>
    <xf numFmtId="0" fontId="0" fillId="0" borderId="0" xfId="0" applyFont="1" applyAlignment="1">
      <alignment vertical="center" shrinkToFit="1"/>
    </xf>
    <xf numFmtId="0" fontId="9" fillId="0" borderId="17" xfId="0" applyNumberFormat="1" applyFont="1" applyBorder="1" applyAlignment="1">
      <alignment horizontal="center" vertical="center" wrapText="1"/>
    </xf>
    <xf numFmtId="0" fontId="9" fillId="0" borderId="7" xfId="0" applyNumberFormat="1" applyFont="1" applyBorder="1" applyAlignment="1">
      <alignment horizontal="center" vertical="center" wrapText="1"/>
    </xf>
    <xf numFmtId="41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shrinkToFit="1"/>
    </xf>
    <xf numFmtId="0" fontId="32" fillId="0" borderId="47" xfId="0" applyFont="1" applyBorder="1" applyAlignment="1">
      <alignment horizontal="center" vertical="center" wrapText="1"/>
    </xf>
    <xf numFmtId="0" fontId="32" fillId="0" borderId="48" xfId="0" applyFont="1" applyBorder="1" applyAlignment="1">
      <alignment horizontal="center" vertical="center" wrapText="1"/>
    </xf>
    <xf numFmtId="0" fontId="32" fillId="0" borderId="46" xfId="0" applyFont="1" applyBorder="1" applyAlignment="1">
      <alignment horizontal="center" vertical="center" wrapText="1"/>
    </xf>
    <xf numFmtId="0" fontId="33" fillId="0" borderId="46" xfId="0" applyFont="1" applyBorder="1" applyAlignment="1">
      <alignment horizontal="center" vertical="center" wrapText="1"/>
    </xf>
    <xf numFmtId="3" fontId="33" fillId="0" borderId="46" xfId="0" applyNumberFormat="1" applyFont="1" applyBorder="1" applyAlignment="1">
      <alignment horizontal="center" vertical="center" wrapText="1"/>
    </xf>
    <xf numFmtId="0" fontId="34" fillId="0" borderId="46" xfId="0" applyFont="1" applyBorder="1" applyAlignment="1">
      <alignment horizontal="center" vertical="center" wrapText="1"/>
    </xf>
    <xf numFmtId="0" fontId="35" fillId="0" borderId="46" xfId="0" applyFont="1" applyBorder="1" applyAlignment="1">
      <alignment horizontal="center" vertical="center" wrapText="1"/>
    </xf>
    <xf numFmtId="0" fontId="36" fillId="0" borderId="46" xfId="0" applyFont="1" applyBorder="1" applyAlignment="1">
      <alignment horizontal="center" vertical="center" wrapText="1"/>
    </xf>
    <xf numFmtId="0" fontId="37" fillId="0" borderId="46" xfId="0" applyFont="1" applyBorder="1" applyAlignment="1">
      <alignment horizontal="center" vertical="center" wrapText="1"/>
    </xf>
    <xf numFmtId="0" fontId="38" fillId="0" borderId="46" xfId="0" applyFont="1" applyBorder="1" applyAlignment="1">
      <alignment horizontal="center" vertical="center" wrapText="1"/>
    </xf>
    <xf numFmtId="0" fontId="32" fillId="0" borderId="48" xfId="0" applyFont="1" applyBorder="1" applyAlignment="1">
      <alignment horizontal="center" vertical="center" wrapText="1"/>
    </xf>
    <xf numFmtId="0" fontId="0" fillId="2" borderId="0" xfId="0" applyFill="1">
      <alignment vertical="center"/>
    </xf>
    <xf numFmtId="0" fontId="0" fillId="7" borderId="0" xfId="0" applyFill="1">
      <alignment vertical="center"/>
    </xf>
    <xf numFmtId="0" fontId="32" fillId="0" borderId="53" xfId="0" applyFont="1" applyBorder="1" applyAlignment="1">
      <alignment horizontal="center" vertical="center" wrapText="1"/>
    </xf>
    <xf numFmtId="0" fontId="3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0" fillId="0" borderId="0" xfId="0" applyFont="1">
      <alignment vertical="center"/>
    </xf>
    <xf numFmtId="41" fontId="40" fillId="0" borderId="0" xfId="0" applyNumberFormat="1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11" fillId="0" borderId="47" xfId="0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 vertical="center" wrapText="1"/>
    </xf>
    <xf numFmtId="0" fontId="0" fillId="0" borderId="52" xfId="0" applyBorder="1" applyAlignment="1">
      <alignment vertical="center" wrapText="1"/>
    </xf>
    <xf numFmtId="0" fontId="0" fillId="0" borderId="48" xfId="0" applyBorder="1" applyAlignment="1">
      <alignment vertical="center" wrapText="1"/>
    </xf>
    <xf numFmtId="0" fontId="11" fillId="8" borderId="46" xfId="0" applyFont="1" applyFill="1" applyBorder="1" applyAlignment="1">
      <alignment horizontal="center" vertical="center" wrapText="1"/>
    </xf>
    <xf numFmtId="0" fontId="42" fillId="8" borderId="46" xfId="0" applyFont="1" applyFill="1" applyBorder="1" applyAlignment="1">
      <alignment horizontal="center" vertical="center" wrapText="1"/>
    </xf>
    <xf numFmtId="0" fontId="43" fillId="0" borderId="47" xfId="0" applyFont="1" applyBorder="1" applyAlignment="1">
      <alignment horizontal="center" vertical="center" wrapText="1"/>
    </xf>
    <xf numFmtId="0" fontId="43" fillId="0" borderId="48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0" fontId="44" fillId="0" borderId="46" xfId="0" applyFont="1" applyBorder="1" applyAlignment="1">
      <alignment horizontal="center" vertical="center" wrapText="1"/>
    </xf>
    <xf numFmtId="0" fontId="45" fillId="0" borderId="46" xfId="0" applyFont="1" applyBorder="1" applyAlignment="1">
      <alignment horizontal="center" vertical="center" wrapText="1"/>
    </xf>
    <xf numFmtId="0" fontId="43" fillId="0" borderId="46" xfId="0" applyFont="1" applyBorder="1" applyAlignment="1">
      <alignment horizontal="center" vertical="center" wrapText="1"/>
    </xf>
    <xf numFmtId="0" fontId="46" fillId="0" borderId="46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9" fillId="0" borderId="7" xfId="0" applyNumberFormat="1" applyFont="1" applyBorder="1" applyAlignment="1">
      <alignment horizontal="center" vertical="center" wrapText="1"/>
    </xf>
    <xf numFmtId="0" fontId="9" fillId="0" borderId="17" xfId="0" applyNumberFormat="1" applyFont="1" applyBorder="1" applyAlignment="1">
      <alignment horizontal="center" vertical="center" wrapText="1"/>
    </xf>
    <xf numFmtId="41" fontId="14" fillId="6" borderId="15" xfId="0" applyNumberFormat="1" applyFont="1" applyFill="1" applyBorder="1" applyAlignment="1">
      <alignment vertical="center" shrinkToFit="1"/>
    </xf>
    <xf numFmtId="41" fontId="14" fillId="6" borderId="16" xfId="0" applyNumberFormat="1" applyFont="1" applyFill="1" applyBorder="1" applyAlignment="1">
      <alignment vertical="center" shrinkToFit="1"/>
    </xf>
    <xf numFmtId="41" fontId="15" fillId="3" borderId="15" xfId="0" applyNumberFormat="1" applyFont="1" applyFill="1" applyBorder="1" applyAlignment="1">
      <alignment vertical="center" shrinkToFit="1"/>
    </xf>
    <xf numFmtId="41" fontId="14" fillId="6" borderId="31" xfId="0" applyNumberFormat="1" applyFont="1" applyFill="1" applyBorder="1" applyAlignment="1">
      <alignment vertical="center" shrinkToFit="1"/>
    </xf>
    <xf numFmtId="41" fontId="14" fillId="4" borderId="13" xfId="0" applyNumberFormat="1" applyFont="1" applyFill="1" applyBorder="1" applyAlignment="1">
      <alignment vertical="center" shrinkToFit="1"/>
    </xf>
    <xf numFmtId="41" fontId="13" fillId="0" borderId="33" xfId="0" applyNumberFormat="1" applyFont="1" applyFill="1" applyBorder="1" applyAlignment="1">
      <alignment vertical="center" shrinkToFit="1"/>
    </xf>
    <xf numFmtId="41" fontId="13" fillId="0" borderId="22" xfId="0" applyNumberFormat="1" applyFont="1" applyFill="1" applyBorder="1" applyAlignment="1">
      <alignment vertical="center" shrinkToFit="1"/>
    </xf>
    <xf numFmtId="41" fontId="13" fillId="0" borderId="3" xfId="0" applyNumberFormat="1" applyFont="1" applyFill="1" applyBorder="1" applyAlignment="1">
      <alignment vertical="center" shrinkToFit="1"/>
    </xf>
    <xf numFmtId="41" fontId="12" fillId="4" borderId="28" xfId="0" applyNumberFormat="1" applyFont="1" applyFill="1" applyBorder="1" applyAlignment="1">
      <alignment vertical="center" shrinkToFit="1"/>
    </xf>
    <xf numFmtId="41" fontId="13" fillId="0" borderId="23" xfId="0" applyNumberFormat="1" applyFont="1" applyFill="1" applyBorder="1" applyAlignment="1">
      <alignment vertical="center" shrinkToFit="1"/>
    </xf>
    <xf numFmtId="41" fontId="13" fillId="0" borderId="34" xfId="0" applyNumberFormat="1" applyFont="1" applyFill="1" applyBorder="1" applyAlignment="1">
      <alignment vertical="center" shrinkToFit="1"/>
    </xf>
    <xf numFmtId="41" fontId="13" fillId="0" borderId="2" xfId="0" applyNumberFormat="1" applyFont="1" applyFill="1" applyBorder="1" applyAlignment="1">
      <alignment vertical="center" shrinkToFit="1"/>
    </xf>
    <xf numFmtId="41" fontId="13" fillId="0" borderId="1" xfId="0" applyNumberFormat="1" applyFont="1" applyFill="1" applyBorder="1" applyAlignment="1">
      <alignment vertical="center" shrinkToFit="1"/>
    </xf>
    <xf numFmtId="41" fontId="12" fillId="4" borderId="29" xfId="0" applyNumberFormat="1" applyFont="1" applyFill="1" applyBorder="1" applyAlignment="1">
      <alignment vertical="center" shrinkToFit="1"/>
    </xf>
    <xf numFmtId="41" fontId="13" fillId="0" borderId="38" xfId="0" applyNumberFormat="1" applyFont="1" applyFill="1" applyBorder="1" applyAlignment="1">
      <alignment vertical="center" shrinkToFit="1"/>
    </xf>
    <xf numFmtId="41" fontId="13" fillId="0" borderId="27" xfId="0" applyNumberFormat="1" applyFont="1" applyFill="1" applyBorder="1" applyAlignment="1">
      <alignment vertical="center" shrinkToFit="1"/>
    </xf>
    <xf numFmtId="41" fontId="13" fillId="0" borderId="25" xfId="0" applyNumberFormat="1" applyFont="1" applyFill="1" applyBorder="1" applyAlignment="1">
      <alignment vertical="center" shrinkToFit="1"/>
    </xf>
    <xf numFmtId="41" fontId="12" fillId="4" borderId="30" xfId="0" applyNumberFormat="1" applyFont="1" applyFill="1" applyBorder="1" applyAlignment="1">
      <alignment vertical="center" shrinkToFit="1"/>
    </xf>
    <xf numFmtId="0" fontId="20" fillId="4" borderId="28" xfId="0" applyNumberFormat="1" applyFont="1" applyFill="1" applyBorder="1" applyAlignment="1">
      <alignment horizontal="center" vertical="center" wrapText="1"/>
    </xf>
    <xf numFmtId="0" fontId="20" fillId="4" borderId="29" xfId="0" applyNumberFormat="1" applyFont="1" applyFill="1" applyBorder="1" applyAlignment="1">
      <alignment horizontal="center" vertical="center" wrapText="1"/>
    </xf>
    <xf numFmtId="0" fontId="12" fillId="4" borderId="29" xfId="0" applyNumberFormat="1" applyFont="1" applyFill="1" applyBorder="1" applyAlignment="1">
      <alignment horizontal="center" vertical="center" wrapText="1"/>
    </xf>
    <xf numFmtId="0" fontId="22" fillId="4" borderId="29" xfId="0" applyNumberFormat="1" applyFont="1" applyFill="1" applyBorder="1" applyAlignment="1">
      <alignment horizontal="center" vertical="center" wrapText="1"/>
    </xf>
    <xf numFmtId="0" fontId="12" fillId="4" borderId="30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14" fillId="4" borderId="29" xfId="0" applyNumberFormat="1" applyFont="1" applyFill="1" applyBorder="1" applyAlignment="1">
      <alignment horizontal="center" vertical="center" wrapText="1"/>
    </xf>
    <xf numFmtId="41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7" fontId="5" fillId="0" borderId="0" xfId="0" applyNumberFormat="1" applyFont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183" fontId="5" fillId="0" borderId="0" xfId="0" applyNumberFormat="1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84" fontId="5" fillId="0" borderId="0" xfId="0" applyNumberFormat="1" applyFont="1" applyAlignment="1">
      <alignment horizontal="center" vertical="center"/>
    </xf>
    <xf numFmtId="183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184" fontId="0" fillId="0" borderId="0" xfId="0" applyNumberFormat="1" applyFont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41" fontId="40" fillId="0" borderId="1" xfId="0" applyNumberFormat="1" applyFont="1" applyBorder="1" applyAlignment="1">
      <alignment vertical="center" shrinkToFit="1"/>
    </xf>
    <xf numFmtId="41" fontId="28" fillId="6" borderId="1" xfId="0" applyNumberFormat="1" applyFont="1" applyFill="1" applyBorder="1" applyAlignment="1">
      <alignment horizontal="center" vertical="center" shrinkToFit="1"/>
    </xf>
    <xf numFmtId="0" fontId="28" fillId="0" borderId="1" xfId="0" applyFont="1" applyBorder="1" applyAlignment="1">
      <alignment vertical="center" shrinkToFit="1"/>
    </xf>
    <xf numFmtId="41" fontId="28" fillId="0" borderId="1" xfId="0" applyNumberFormat="1" applyFont="1" applyBorder="1" applyAlignment="1">
      <alignment vertical="center" shrinkToFit="1"/>
    </xf>
    <xf numFmtId="41" fontId="16" fillId="0" borderId="1" xfId="0" applyNumberFormat="1" applyFont="1" applyBorder="1" applyAlignment="1">
      <alignment vertical="center" shrinkToFit="1"/>
    </xf>
    <xf numFmtId="41" fontId="27" fillId="3" borderId="1" xfId="0" applyNumberFormat="1" applyFont="1" applyFill="1" applyBorder="1" applyAlignment="1">
      <alignment vertical="center" shrinkToFit="1"/>
    </xf>
    <xf numFmtId="41" fontId="50" fillId="0" borderId="33" xfId="0" applyNumberFormat="1" applyFont="1" applyFill="1" applyBorder="1" applyAlignment="1">
      <alignment vertical="center" shrinkToFit="1"/>
    </xf>
    <xf numFmtId="41" fontId="50" fillId="0" borderId="34" xfId="0" applyNumberFormat="1" applyFont="1" applyFill="1" applyBorder="1" applyAlignment="1">
      <alignment vertical="center" shrinkToFit="1"/>
    </xf>
    <xf numFmtId="41" fontId="50" fillId="0" borderId="2" xfId="0" applyNumberFormat="1" applyFont="1" applyFill="1" applyBorder="1" applyAlignment="1">
      <alignment vertical="center" shrinkToFit="1"/>
    </xf>
    <xf numFmtId="41" fontId="50" fillId="0" borderId="1" xfId="0" applyNumberFormat="1" applyFont="1" applyFill="1" applyBorder="1" applyAlignment="1">
      <alignment vertical="center" shrinkToFit="1"/>
    </xf>
    <xf numFmtId="41" fontId="50" fillId="0" borderId="24" xfId="0" applyNumberFormat="1" applyFont="1" applyFill="1" applyBorder="1" applyAlignment="1">
      <alignment vertical="center" shrinkToFit="1"/>
    </xf>
    <xf numFmtId="41" fontId="50" fillId="0" borderId="35" xfId="0" applyNumberFormat="1" applyFont="1" applyFill="1" applyBorder="1" applyAlignment="1">
      <alignment vertical="center" shrinkToFit="1"/>
    </xf>
    <xf numFmtId="41" fontId="50" fillId="0" borderId="36" xfId="0" applyNumberFormat="1" applyFont="1" applyFill="1" applyBorder="1" applyAlignment="1">
      <alignment vertical="center" shrinkToFit="1"/>
    </xf>
    <xf numFmtId="0" fontId="16" fillId="0" borderId="0" xfId="0" applyFont="1" applyFill="1">
      <alignment vertical="center"/>
    </xf>
    <xf numFmtId="0" fontId="41" fillId="0" borderId="1" xfId="0" applyFont="1" applyBorder="1" applyAlignment="1">
      <alignment horizontal="center" vertical="center" shrinkToFit="1"/>
    </xf>
    <xf numFmtId="0" fontId="41" fillId="6" borderId="1" xfId="0" applyFont="1" applyFill="1" applyBorder="1" applyAlignment="1">
      <alignment horizontal="center" vertical="center" shrinkToFit="1"/>
    </xf>
    <xf numFmtId="0" fontId="55" fillId="9" borderId="28" xfId="0" applyNumberFormat="1" applyFont="1" applyFill="1" applyBorder="1" applyAlignment="1">
      <alignment horizontal="center" vertical="center" wrapText="1"/>
    </xf>
    <xf numFmtId="0" fontId="55" fillId="9" borderId="29" xfId="0" applyNumberFormat="1" applyFont="1" applyFill="1" applyBorder="1" applyAlignment="1">
      <alignment horizontal="center" vertical="center" wrapText="1"/>
    </xf>
    <xf numFmtId="0" fontId="49" fillId="9" borderId="29" xfId="0" applyNumberFormat="1" applyFont="1" applyFill="1" applyBorder="1" applyAlignment="1">
      <alignment horizontal="center" vertical="center" wrapText="1"/>
    </xf>
    <xf numFmtId="0" fontId="56" fillId="9" borderId="29" xfId="0" applyNumberFormat="1" applyFont="1" applyFill="1" applyBorder="1" applyAlignment="1">
      <alignment horizontal="center" vertical="center" wrapText="1"/>
    </xf>
    <xf numFmtId="0" fontId="56" fillId="9" borderId="30" xfId="0" applyNumberFormat="1" applyFont="1" applyFill="1" applyBorder="1" applyAlignment="1">
      <alignment horizontal="center" vertical="center" wrapText="1"/>
    </xf>
    <xf numFmtId="0" fontId="55" fillId="0" borderId="1" xfId="0" applyNumberFormat="1" applyFont="1" applyBorder="1" applyAlignment="1">
      <alignment vertical="center" shrinkToFit="1"/>
    </xf>
    <xf numFmtId="0" fontId="51" fillId="0" borderId="1" xfId="0" applyNumberFormat="1" applyFont="1" applyBorder="1" applyAlignment="1">
      <alignment vertical="center" shrinkToFit="1"/>
    </xf>
    <xf numFmtId="0" fontId="50" fillId="0" borderId="1" xfId="0" applyNumberFormat="1" applyFont="1" applyBorder="1" applyAlignment="1">
      <alignment vertical="center" shrinkToFit="1"/>
    </xf>
    <xf numFmtId="0" fontId="57" fillId="0" borderId="0" xfId="0" applyNumberFormat="1" applyFont="1" applyAlignment="1">
      <alignment vertical="center"/>
    </xf>
    <xf numFmtId="0" fontId="60" fillId="0" borderId="0" xfId="0" applyNumberFormat="1" applyFont="1" applyAlignment="1">
      <alignment vertical="center"/>
    </xf>
    <xf numFmtId="0" fontId="61" fillId="0" borderId="0" xfId="0" applyNumberFormat="1" applyFont="1" applyFill="1" applyAlignment="1">
      <alignment vertical="center"/>
    </xf>
    <xf numFmtId="0" fontId="26" fillId="0" borderId="0" xfId="0" applyFont="1" applyAlignment="1">
      <alignment vertical="center"/>
    </xf>
    <xf numFmtId="177" fontId="39" fillId="6" borderId="17" xfId="0" applyNumberFormat="1" applyFont="1" applyFill="1" applyBorder="1" applyAlignment="1">
      <alignment horizontal="right" vertical="center"/>
    </xf>
    <xf numFmtId="176" fontId="39" fillId="6" borderId="17" xfId="0" applyNumberFormat="1" applyFont="1" applyFill="1" applyBorder="1" applyAlignment="1">
      <alignment horizontal="center" vertical="center"/>
    </xf>
    <xf numFmtId="177" fontId="39" fillId="6" borderId="17" xfId="0" applyNumberFormat="1" applyFont="1" applyFill="1" applyBorder="1" applyAlignment="1">
      <alignment horizontal="center" vertical="center" shrinkToFit="1"/>
    </xf>
    <xf numFmtId="0" fontId="39" fillId="6" borderId="17" xfId="0" applyFont="1" applyFill="1" applyBorder="1" applyAlignment="1">
      <alignment horizontal="center" vertical="center"/>
    </xf>
    <xf numFmtId="14" fontId="39" fillId="6" borderId="17" xfId="0" applyNumberFormat="1" applyFont="1" applyFill="1" applyBorder="1" applyAlignment="1">
      <alignment horizontal="center" vertical="center"/>
    </xf>
    <xf numFmtId="184" fontId="39" fillId="6" borderId="17" xfId="0" applyNumberFormat="1" applyFont="1" applyFill="1" applyBorder="1" applyAlignment="1">
      <alignment horizontal="center" vertical="center"/>
    </xf>
    <xf numFmtId="0" fontId="39" fillId="6" borderId="17" xfId="0" applyFont="1" applyFill="1" applyBorder="1" applyAlignment="1">
      <alignment horizontal="center" vertical="center" shrinkToFit="1"/>
    </xf>
    <xf numFmtId="0" fontId="62" fillId="0" borderId="0" xfId="0" applyFont="1">
      <alignment vertical="center"/>
    </xf>
    <xf numFmtId="0" fontId="62" fillId="0" borderId="0" xfId="0" applyFont="1" applyAlignment="1">
      <alignment horizontal="center" vertical="center"/>
    </xf>
    <xf numFmtId="0" fontId="63" fillId="3" borderId="17" xfId="0" applyFont="1" applyFill="1" applyBorder="1" applyAlignment="1">
      <alignment horizontal="center" vertical="center"/>
    </xf>
    <xf numFmtId="0" fontId="63" fillId="3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0" fontId="29" fillId="3" borderId="17" xfId="0" applyFont="1" applyFill="1" applyBorder="1" applyAlignment="1">
      <alignment horizontal="center" vertical="center"/>
    </xf>
    <xf numFmtId="0" fontId="9" fillId="0" borderId="17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184" fontId="29" fillId="0" borderId="0" xfId="0" applyNumberFormat="1" applyFont="1" applyBorder="1" applyAlignment="1">
      <alignment horizontal="center" vertical="center"/>
    </xf>
    <xf numFmtId="0" fontId="28" fillId="0" borderId="0" xfId="0" applyFont="1" applyBorder="1" applyAlignment="1">
      <alignment vertical="center" shrinkToFit="1"/>
    </xf>
    <xf numFmtId="41" fontId="28" fillId="6" borderId="0" xfId="0" applyNumberFormat="1" applyFont="1" applyFill="1" applyBorder="1" applyAlignment="1">
      <alignment horizontal="center" vertical="center" shrinkToFit="1"/>
    </xf>
    <xf numFmtId="41" fontId="28" fillId="0" borderId="0" xfId="0" applyNumberFormat="1" applyFont="1" applyBorder="1" applyAlignment="1">
      <alignment vertical="center" shrinkToFit="1"/>
    </xf>
    <xf numFmtId="41" fontId="40" fillId="0" borderId="0" xfId="0" applyNumberFormat="1" applyFont="1" applyBorder="1" applyAlignment="1">
      <alignment vertical="center" shrinkToFit="1"/>
    </xf>
    <xf numFmtId="41" fontId="16" fillId="0" borderId="0" xfId="0" applyNumberFormat="1" applyFont="1" applyBorder="1" applyAlignment="1">
      <alignment vertical="center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41" fontId="12" fillId="3" borderId="15" xfId="0" applyNumberFormat="1" applyFont="1" applyFill="1" applyBorder="1" applyAlignment="1">
      <alignment vertical="center" shrinkToFit="1"/>
    </xf>
    <xf numFmtId="41" fontId="12" fillId="6" borderId="16" xfId="0" applyNumberFormat="1" applyFont="1" applyFill="1" applyBorder="1" applyAlignment="1">
      <alignment vertical="center" shrinkToFit="1"/>
    </xf>
    <xf numFmtId="41" fontId="12" fillId="4" borderId="13" xfId="0" applyNumberFormat="1" applyFont="1" applyFill="1" applyBorder="1" applyAlignment="1">
      <alignment vertical="center" shrinkToFit="1"/>
    </xf>
    <xf numFmtId="41" fontId="12" fillId="4" borderId="31" xfId="0" applyNumberFormat="1" applyFont="1" applyFill="1" applyBorder="1" applyAlignment="1">
      <alignment vertical="center" shrinkToFit="1"/>
    </xf>
    <xf numFmtId="41" fontId="12" fillId="4" borderId="15" xfId="0" applyNumberFormat="1" applyFont="1" applyFill="1" applyBorder="1" applyAlignment="1">
      <alignment vertical="center" shrinkToFit="1"/>
    </xf>
    <xf numFmtId="41" fontId="12" fillId="4" borderId="16" xfId="0" applyNumberFormat="1" applyFont="1" applyFill="1" applyBorder="1" applyAlignment="1">
      <alignment vertical="center" shrinkToFit="1"/>
    </xf>
    <xf numFmtId="41" fontId="15" fillId="0" borderId="56" xfId="0" applyNumberFormat="1" applyFont="1" applyFill="1" applyBorder="1" applyAlignment="1">
      <alignment vertical="center" shrinkToFit="1"/>
    </xf>
    <xf numFmtId="41" fontId="15" fillId="0" borderId="57" xfId="0" applyNumberFormat="1" applyFont="1" applyFill="1" applyBorder="1" applyAlignment="1">
      <alignment vertical="center" shrinkToFit="1"/>
    </xf>
    <xf numFmtId="41" fontId="15" fillId="0" borderId="58" xfId="0" applyNumberFormat="1" applyFont="1" applyFill="1" applyBorder="1" applyAlignment="1">
      <alignment vertical="center" shrinkToFit="1"/>
    </xf>
    <xf numFmtId="41" fontId="15" fillId="0" borderId="59" xfId="0" applyNumberFormat="1" applyFont="1" applyFill="1" applyBorder="1" applyAlignment="1">
      <alignment vertical="center" shrinkToFit="1"/>
    </xf>
    <xf numFmtId="41" fontId="13" fillId="3" borderId="58" xfId="0" applyNumberFormat="1" applyFont="1" applyFill="1" applyBorder="1" applyAlignment="1">
      <alignment vertical="center" shrinkToFit="1"/>
    </xf>
    <xf numFmtId="41" fontId="13" fillId="3" borderId="59" xfId="0" applyNumberFormat="1" applyFont="1" applyFill="1" applyBorder="1" applyAlignment="1">
      <alignment vertical="center" shrinkToFit="1"/>
    </xf>
    <xf numFmtId="41" fontId="14" fillId="6" borderId="28" xfId="0" applyNumberFormat="1" applyFont="1" applyFill="1" applyBorder="1" applyAlignment="1">
      <alignment vertical="center" shrinkToFit="1"/>
    </xf>
    <xf numFmtId="41" fontId="14" fillId="4" borderId="31" xfId="0" applyNumberFormat="1" applyFont="1" applyFill="1" applyBorder="1" applyAlignment="1">
      <alignment vertical="center" shrinkToFit="1"/>
    </xf>
    <xf numFmtId="41" fontId="14" fillId="4" borderId="62" xfId="0" applyNumberFormat="1" applyFont="1" applyFill="1" applyBorder="1" applyAlignment="1">
      <alignment vertical="center" shrinkToFit="1"/>
    </xf>
    <xf numFmtId="41" fontId="14" fillId="4" borderId="63" xfId="0" applyNumberFormat="1" applyFont="1" applyFill="1" applyBorder="1" applyAlignment="1">
      <alignment vertical="center" shrinkToFit="1"/>
    </xf>
    <xf numFmtId="41" fontId="14" fillId="4" borderId="64" xfId="0" applyNumberFormat="1" applyFont="1" applyFill="1" applyBorder="1" applyAlignment="1">
      <alignment vertical="center" shrinkToFit="1"/>
    </xf>
    <xf numFmtId="41" fontId="14" fillId="6" borderId="64" xfId="0" applyNumberFormat="1" applyFont="1" applyFill="1" applyBorder="1" applyAlignment="1">
      <alignment vertical="center" shrinkToFit="1"/>
    </xf>
    <xf numFmtId="178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vertical="center"/>
    </xf>
    <xf numFmtId="177" fontId="5" fillId="0" borderId="0" xfId="0" applyNumberFormat="1" applyFont="1" applyBorder="1" applyAlignment="1">
      <alignment horizontal="right" vertical="center"/>
    </xf>
    <xf numFmtId="177" fontId="29" fillId="0" borderId="0" xfId="0" applyNumberFormat="1" applyFont="1" applyFill="1" applyBorder="1" applyAlignment="1">
      <alignment horizontal="right" vertical="center"/>
    </xf>
    <xf numFmtId="41" fontId="5" fillId="0" borderId="0" xfId="0" applyNumberFormat="1" applyFont="1" applyBorder="1" applyAlignment="1">
      <alignment horizontal="right" vertical="center"/>
    </xf>
    <xf numFmtId="177" fontId="29" fillId="0" borderId="0" xfId="0" applyNumberFormat="1" applyFont="1" applyBorder="1" applyAlignment="1">
      <alignment horizontal="right" vertical="center"/>
    </xf>
    <xf numFmtId="182" fontId="39" fillId="6" borderId="17" xfId="0" applyNumberFormat="1" applyFont="1" applyFill="1" applyBorder="1" applyAlignment="1">
      <alignment horizontal="left" vertical="center" shrinkToFit="1"/>
    </xf>
    <xf numFmtId="180" fontId="39" fillId="6" borderId="17" xfId="0" applyNumberFormat="1" applyFont="1" applyFill="1" applyBorder="1" applyAlignment="1">
      <alignment vertical="center"/>
    </xf>
    <xf numFmtId="181" fontId="39" fillId="6" borderId="17" xfId="0" applyNumberFormat="1" applyFont="1" applyFill="1" applyBorder="1" applyAlignment="1">
      <alignment horizontal="right" vertical="center" shrinkToFit="1"/>
    </xf>
    <xf numFmtId="176" fontId="39" fillId="6" borderId="17" xfId="0" applyNumberFormat="1" applyFont="1" applyFill="1" applyBorder="1" applyAlignment="1">
      <alignment horizontal="center" vertical="center" shrinkToFit="1"/>
    </xf>
    <xf numFmtId="0" fontId="39" fillId="5" borderId="17" xfId="0" applyNumberFormat="1" applyFont="1" applyFill="1" applyBorder="1" applyAlignment="1">
      <alignment horizontal="center" vertical="center" wrapText="1"/>
    </xf>
    <xf numFmtId="177" fontId="39" fillId="5" borderId="17" xfId="0" applyNumberFormat="1" applyFont="1" applyFill="1" applyBorder="1" applyAlignment="1">
      <alignment horizontal="center" vertical="center" wrapText="1"/>
    </xf>
    <xf numFmtId="14" fontId="39" fillId="5" borderId="17" xfId="0" applyNumberFormat="1" applyFont="1" applyFill="1" applyBorder="1" applyAlignment="1">
      <alignment horizontal="center" vertical="center" wrapText="1" shrinkToFit="1"/>
    </xf>
    <xf numFmtId="0" fontId="39" fillId="5" borderId="17" xfId="0" applyFont="1" applyFill="1" applyBorder="1" applyAlignment="1">
      <alignment horizontal="center" vertical="center" wrapText="1"/>
    </xf>
    <xf numFmtId="0" fontId="39" fillId="5" borderId="17" xfId="0" applyFont="1" applyFill="1" applyBorder="1" applyAlignment="1">
      <alignment horizontal="center" vertical="center" wrapText="1" shrinkToFit="1"/>
    </xf>
    <xf numFmtId="184" fontId="39" fillId="5" borderId="17" xfId="0" applyNumberFormat="1" applyFont="1" applyFill="1" applyBorder="1" applyAlignment="1">
      <alignment horizontal="center" vertical="center" wrapText="1"/>
    </xf>
    <xf numFmtId="0" fontId="39" fillId="5" borderId="17" xfId="0" applyFont="1" applyFill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 shrinkToFit="1"/>
    </xf>
    <xf numFmtId="0" fontId="39" fillId="5" borderId="18" xfId="0" applyFont="1" applyFill="1" applyBorder="1" applyAlignment="1">
      <alignment horizontal="center" vertical="center" wrapText="1"/>
    </xf>
    <xf numFmtId="0" fontId="39" fillId="5" borderId="42" xfId="0" applyFont="1" applyFill="1" applyBorder="1" applyAlignment="1">
      <alignment horizontal="center" vertical="center" wrapText="1"/>
    </xf>
    <xf numFmtId="0" fontId="39" fillId="5" borderId="5" xfId="0" applyFont="1" applyFill="1" applyBorder="1" applyAlignment="1">
      <alignment horizontal="center" vertical="center" wrapText="1"/>
    </xf>
    <xf numFmtId="182" fontId="39" fillId="6" borderId="17" xfId="0" applyNumberFormat="1" applyFont="1" applyFill="1" applyBorder="1" applyAlignment="1">
      <alignment horizontal="left" vertical="center" shrinkToFit="1"/>
    </xf>
    <xf numFmtId="183" fontId="39" fillId="5" borderId="17" xfId="0" applyNumberFormat="1" applyFont="1" applyFill="1" applyBorder="1" applyAlignment="1">
      <alignment horizontal="center" vertical="center" wrapText="1" shrinkToFit="1"/>
    </xf>
    <xf numFmtId="183" fontId="39" fillId="5" borderId="17" xfId="0" applyNumberFormat="1" applyFont="1" applyFill="1" applyBorder="1" applyAlignment="1">
      <alignment horizontal="center" vertical="center" wrapText="1"/>
    </xf>
    <xf numFmtId="177" fontId="39" fillId="5" borderId="17" xfId="0" applyNumberFormat="1" applyFont="1" applyFill="1" applyBorder="1" applyAlignment="1">
      <alignment horizontal="center" vertical="center" wrapText="1"/>
    </xf>
    <xf numFmtId="0" fontId="39" fillId="5" borderId="17" xfId="0" applyNumberFormat="1" applyFont="1" applyFill="1" applyBorder="1" applyAlignment="1">
      <alignment horizontal="center" vertical="center" wrapText="1"/>
    </xf>
    <xf numFmtId="0" fontId="39" fillId="5" borderId="18" xfId="0" applyFont="1" applyFill="1" applyBorder="1" applyAlignment="1">
      <alignment horizontal="center" vertical="center" wrapText="1" shrinkToFit="1"/>
    </xf>
    <xf numFmtId="0" fontId="39" fillId="5" borderId="42" xfId="0" applyFont="1" applyFill="1" applyBorder="1" applyAlignment="1">
      <alignment horizontal="center" vertical="center" wrapText="1" shrinkToFit="1"/>
    </xf>
    <xf numFmtId="0" fontId="39" fillId="5" borderId="5" xfId="0" applyFont="1" applyFill="1" applyBorder="1" applyAlignment="1">
      <alignment horizontal="center" vertical="center" wrapText="1" shrinkToFit="1"/>
    </xf>
    <xf numFmtId="0" fontId="24" fillId="0" borderId="0" xfId="0" applyFont="1" applyAlignment="1">
      <alignment horizontal="center" vertical="center"/>
    </xf>
    <xf numFmtId="0" fontId="12" fillId="4" borderId="12" xfId="0" applyNumberFormat="1" applyFont="1" applyFill="1" applyBorder="1" applyAlignment="1">
      <alignment horizontal="center" vertical="center" wrapText="1"/>
    </xf>
    <xf numFmtId="0" fontId="12" fillId="4" borderId="11" xfId="0" applyNumberFormat="1" applyFont="1" applyFill="1" applyBorder="1" applyAlignment="1">
      <alignment horizontal="center" vertical="center" wrapText="1"/>
    </xf>
    <xf numFmtId="0" fontId="12" fillId="4" borderId="12" xfId="0" applyNumberFormat="1" applyFont="1" applyFill="1" applyBorder="1" applyAlignment="1">
      <alignment horizontal="center" vertical="center"/>
    </xf>
    <xf numFmtId="0" fontId="12" fillId="4" borderId="54" xfId="0" applyNumberFormat="1" applyFont="1" applyFill="1" applyBorder="1" applyAlignment="1">
      <alignment horizontal="center" vertical="center"/>
    </xf>
    <xf numFmtId="0" fontId="12" fillId="4" borderId="55" xfId="0" applyNumberFormat="1" applyFont="1" applyFill="1" applyBorder="1" applyAlignment="1">
      <alignment horizontal="center" vertical="center"/>
    </xf>
    <xf numFmtId="0" fontId="14" fillId="4" borderId="10" xfId="0" applyNumberFormat="1" applyFont="1" applyFill="1" applyBorder="1" applyAlignment="1">
      <alignment horizontal="center" vertical="center"/>
    </xf>
    <xf numFmtId="0" fontId="14" fillId="4" borderId="4" xfId="0" applyNumberFormat="1" applyFont="1" applyFill="1" applyBorder="1" applyAlignment="1">
      <alignment horizontal="center" vertical="center"/>
    </xf>
    <xf numFmtId="0" fontId="14" fillId="4" borderId="9" xfId="0" applyNumberFormat="1" applyFont="1" applyFill="1" applyBorder="1" applyAlignment="1">
      <alignment horizontal="center" vertical="center"/>
    </xf>
    <xf numFmtId="0" fontId="14" fillId="4" borderId="8" xfId="0" applyNumberFormat="1" applyFont="1" applyFill="1" applyBorder="1" applyAlignment="1">
      <alignment horizontal="center" vertical="center"/>
    </xf>
    <xf numFmtId="0" fontId="6" fillId="6" borderId="6" xfId="0" applyNumberFormat="1" applyFont="1" applyFill="1" applyBorder="1" applyAlignment="1">
      <alignment horizontal="center" vertical="center" wrapText="1"/>
    </xf>
    <xf numFmtId="0" fontId="9" fillId="0" borderId="17" xfId="0" applyNumberFormat="1" applyFont="1" applyBorder="1" applyAlignment="1">
      <alignment horizontal="center" vertical="center" wrapText="1"/>
    </xf>
    <xf numFmtId="0" fontId="6" fillId="4" borderId="6" xfId="0" applyNumberFormat="1" applyFont="1" applyFill="1" applyBorder="1" applyAlignment="1">
      <alignment horizontal="center" vertical="center" wrapText="1"/>
    </xf>
    <xf numFmtId="0" fontId="9" fillId="0" borderId="19" xfId="0" applyNumberFormat="1" applyFont="1" applyBorder="1" applyAlignment="1">
      <alignment horizontal="center" vertical="center" wrapText="1"/>
    </xf>
    <xf numFmtId="0" fontId="9" fillId="0" borderId="20" xfId="0" applyNumberFormat="1" applyFont="1" applyBorder="1" applyAlignment="1">
      <alignment horizontal="center" vertical="center" wrapText="1"/>
    </xf>
    <xf numFmtId="0" fontId="9" fillId="0" borderId="45" xfId="0" applyNumberFormat="1" applyFont="1" applyBorder="1" applyAlignment="1">
      <alignment horizontal="center" vertical="center" wrapText="1"/>
    </xf>
    <xf numFmtId="0" fontId="9" fillId="4" borderId="43" xfId="0" applyNumberFormat="1" applyFont="1" applyFill="1" applyBorder="1" applyAlignment="1">
      <alignment horizontal="center" vertical="center" wrapText="1"/>
    </xf>
    <xf numFmtId="0" fontId="9" fillId="4" borderId="44" xfId="0" applyNumberFormat="1" applyFont="1" applyFill="1" applyBorder="1" applyAlignment="1">
      <alignment horizontal="center" vertical="center" wrapText="1"/>
    </xf>
    <xf numFmtId="0" fontId="9" fillId="4" borderId="60" xfId="0" applyNumberFormat="1" applyFont="1" applyFill="1" applyBorder="1" applyAlignment="1">
      <alignment horizontal="center" vertical="center" wrapText="1"/>
    </xf>
    <xf numFmtId="0" fontId="9" fillId="4" borderId="61" xfId="0" applyNumberFormat="1" applyFont="1" applyFill="1" applyBorder="1" applyAlignment="1">
      <alignment horizontal="center" vertical="center" wrapText="1"/>
    </xf>
    <xf numFmtId="0" fontId="9" fillId="0" borderId="21" xfId="0" applyNumberFormat="1" applyFont="1" applyBorder="1" applyAlignment="1">
      <alignment horizontal="center" vertical="center" wrapText="1"/>
    </xf>
    <xf numFmtId="0" fontId="12" fillId="6" borderId="12" xfId="0" applyNumberFormat="1" applyFont="1" applyFill="1" applyBorder="1" applyAlignment="1">
      <alignment horizontal="center" vertical="center"/>
    </xf>
    <xf numFmtId="0" fontId="12" fillId="6" borderId="54" xfId="0" applyNumberFormat="1" applyFont="1" applyFill="1" applyBorder="1" applyAlignment="1">
      <alignment horizontal="center" vertical="center"/>
    </xf>
    <xf numFmtId="0" fontId="12" fillId="6" borderId="55" xfId="0" applyNumberFormat="1" applyFont="1" applyFill="1" applyBorder="1" applyAlignment="1">
      <alignment horizontal="center" vertical="center"/>
    </xf>
    <xf numFmtId="0" fontId="35" fillId="0" borderId="47" xfId="0" applyFont="1" applyBorder="1" applyAlignment="1">
      <alignment horizontal="center" vertical="center" wrapText="1"/>
    </xf>
    <xf numFmtId="0" fontId="35" fillId="0" borderId="52" xfId="0" applyFont="1" applyBorder="1" applyAlignment="1">
      <alignment horizontal="center" vertical="center" wrapText="1"/>
    </xf>
    <xf numFmtId="0" fontId="35" fillId="0" borderId="48" xfId="0" applyFont="1" applyBorder="1" applyAlignment="1">
      <alignment horizontal="center" vertical="center" wrapText="1"/>
    </xf>
    <xf numFmtId="0" fontId="34" fillId="0" borderId="47" xfId="0" applyFont="1" applyBorder="1" applyAlignment="1">
      <alignment horizontal="center" vertical="center" wrapText="1"/>
    </xf>
    <xf numFmtId="0" fontId="34" fillId="0" borderId="52" xfId="0" applyFont="1" applyBorder="1" applyAlignment="1">
      <alignment horizontal="center" vertical="center" wrapText="1"/>
    </xf>
    <xf numFmtId="0" fontId="34" fillId="0" borderId="48" xfId="0" applyFont="1" applyBorder="1" applyAlignment="1">
      <alignment horizontal="center" vertical="center" wrapText="1"/>
    </xf>
    <xf numFmtId="0" fontId="32" fillId="0" borderId="47" xfId="0" applyFont="1" applyBorder="1" applyAlignment="1">
      <alignment horizontal="center" vertical="center" wrapText="1"/>
    </xf>
    <xf numFmtId="0" fontId="32" fillId="0" borderId="48" xfId="0" applyFont="1" applyBorder="1" applyAlignment="1">
      <alignment horizontal="center" vertical="center" wrapText="1"/>
    </xf>
    <xf numFmtId="0" fontId="32" fillId="0" borderId="49" xfId="0" applyFont="1" applyBorder="1" applyAlignment="1">
      <alignment horizontal="center" vertical="center" wrapText="1"/>
    </xf>
    <xf numFmtId="0" fontId="32" fillId="0" borderId="51" xfId="0" applyFont="1" applyBorder="1" applyAlignment="1">
      <alignment horizontal="center" vertical="center" wrapText="1"/>
    </xf>
    <xf numFmtId="0" fontId="32" fillId="0" borderId="50" xfId="0" applyFont="1" applyBorder="1" applyAlignment="1">
      <alignment horizontal="center" vertical="center" wrapText="1"/>
    </xf>
    <xf numFmtId="0" fontId="43" fillId="0" borderId="47" xfId="0" applyFont="1" applyBorder="1" applyAlignment="1">
      <alignment horizontal="center" vertical="center" wrapText="1"/>
    </xf>
    <xf numFmtId="0" fontId="43" fillId="0" borderId="48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center" wrapText="1"/>
    </xf>
    <xf numFmtId="0" fontId="42" fillId="0" borderId="47" xfId="0" applyFont="1" applyBorder="1" applyAlignment="1">
      <alignment horizontal="center" vertical="center" wrapText="1"/>
    </xf>
    <xf numFmtId="0" fontId="42" fillId="0" borderId="48" xfId="0" applyFont="1" applyBorder="1" applyAlignment="1">
      <alignment horizontal="center" vertical="center" wrapText="1"/>
    </xf>
    <xf numFmtId="0" fontId="44" fillId="0" borderId="47" xfId="0" applyFont="1" applyBorder="1" applyAlignment="1">
      <alignment horizontal="center" vertical="center" wrapText="1"/>
    </xf>
    <xf numFmtId="0" fontId="44" fillId="0" borderId="48" xfId="0" applyFont="1" applyBorder="1" applyAlignment="1">
      <alignment horizontal="center" vertical="center" wrapText="1"/>
    </xf>
    <xf numFmtId="0" fontId="45" fillId="0" borderId="47" xfId="0" applyFont="1" applyBorder="1" applyAlignment="1">
      <alignment horizontal="center" vertical="center" wrapText="1"/>
    </xf>
    <xf numFmtId="0" fontId="45" fillId="0" borderId="48" xfId="0" applyFont="1" applyBorder="1" applyAlignment="1">
      <alignment horizontal="center" vertical="center" wrapText="1"/>
    </xf>
    <xf numFmtId="0" fontId="9" fillId="0" borderId="18" xfId="0" applyNumberFormat="1" applyFont="1" applyBorder="1" applyAlignment="1">
      <alignment horizontal="center" vertical="center" wrapText="1"/>
    </xf>
    <xf numFmtId="0" fontId="9" fillId="0" borderId="5" xfId="0" applyNumberFormat="1" applyFont="1" applyBorder="1" applyAlignment="1">
      <alignment horizontal="center" vertical="center" wrapText="1"/>
    </xf>
    <xf numFmtId="0" fontId="29" fillId="3" borderId="19" xfId="0" applyFont="1" applyFill="1" applyBorder="1" applyAlignment="1">
      <alignment horizontal="center" vertical="center"/>
    </xf>
    <xf numFmtId="41" fontId="29" fillId="3" borderId="17" xfId="0" applyNumberFormat="1" applyFont="1" applyFill="1" applyBorder="1" applyAlignment="1">
      <alignment horizontal="right" vertical="center"/>
    </xf>
    <xf numFmtId="177" fontId="29" fillId="3" borderId="17" xfId="0" applyNumberFormat="1" applyFont="1" applyFill="1" applyBorder="1" applyAlignment="1">
      <alignment horizontal="right" vertical="center"/>
    </xf>
    <xf numFmtId="177" fontId="29" fillId="3" borderId="19" xfId="0" applyNumberFormat="1" applyFont="1" applyFill="1" applyBorder="1" applyAlignment="1">
      <alignment horizontal="right" vertical="center"/>
    </xf>
    <xf numFmtId="177" fontId="29" fillId="3" borderId="17" xfId="2" applyNumberFormat="1" applyFont="1" applyFill="1" applyBorder="1" applyAlignment="1">
      <alignment horizontal="right" vertical="center" shrinkToFit="1"/>
    </xf>
    <xf numFmtId="177" fontId="29" fillId="3" borderId="17" xfId="2" applyNumberFormat="1" applyFont="1" applyFill="1" applyBorder="1" applyAlignment="1">
      <alignment horizontal="right" vertical="center"/>
    </xf>
    <xf numFmtId="9" fontId="29" fillId="3" borderId="17" xfId="0" applyNumberFormat="1" applyFont="1" applyFill="1" applyBorder="1" applyAlignment="1">
      <alignment horizontal="center" vertical="center" shrinkToFit="1"/>
    </xf>
    <xf numFmtId="177" fontId="29" fillId="3" borderId="17" xfId="0" applyNumberFormat="1" applyFont="1" applyFill="1" applyBorder="1">
      <alignment vertical="center"/>
    </xf>
    <xf numFmtId="41" fontId="29" fillId="3" borderId="17" xfId="0" applyNumberFormat="1" applyFont="1" applyFill="1" applyBorder="1" applyAlignment="1">
      <alignment horizontal="center" vertical="center"/>
    </xf>
    <xf numFmtId="184" fontId="29" fillId="3" borderId="17" xfId="0" applyNumberFormat="1" applyFont="1" applyFill="1" applyBorder="1" applyAlignment="1">
      <alignment horizontal="center" vertical="center"/>
    </xf>
    <xf numFmtId="0" fontId="29" fillId="3" borderId="17" xfId="0" applyFont="1" applyFill="1" applyBorder="1" applyAlignment="1">
      <alignment horizontal="center" vertical="center" shrinkToFit="1"/>
    </xf>
    <xf numFmtId="177" fontId="29" fillId="3" borderId="17" xfId="0" applyNumberFormat="1" applyFont="1" applyFill="1" applyBorder="1" applyAlignment="1">
      <alignment horizontal="right" vertical="center" shrinkToFit="1"/>
    </xf>
    <xf numFmtId="0" fontId="67" fillId="3" borderId="17" xfId="818" applyFont="1" applyFill="1" applyBorder="1" applyAlignment="1">
      <alignment horizontal="center" vertical="center" wrapText="1"/>
    </xf>
    <xf numFmtId="41" fontId="29" fillId="3" borderId="19" xfId="0" applyNumberFormat="1" applyFont="1" applyFill="1" applyBorder="1" applyAlignment="1">
      <alignment horizontal="right" vertical="center"/>
    </xf>
    <xf numFmtId="38" fontId="29" fillId="3" borderId="17" xfId="0" applyNumberFormat="1" applyFont="1" applyFill="1" applyBorder="1">
      <alignment vertical="center"/>
    </xf>
    <xf numFmtId="38" fontId="29" fillId="3" borderId="17" xfId="0" applyNumberFormat="1" applyFont="1" applyFill="1" applyBorder="1" applyAlignment="1">
      <alignment horizontal="right" vertical="center"/>
    </xf>
    <xf numFmtId="38" fontId="29" fillId="3" borderId="19" xfId="0" applyNumberFormat="1" applyFont="1" applyFill="1" applyBorder="1">
      <alignment vertical="center"/>
    </xf>
    <xf numFmtId="38" fontId="29" fillId="3" borderId="17" xfId="0" applyNumberFormat="1" applyFont="1" applyFill="1" applyBorder="1" applyAlignment="1">
      <alignment vertical="center" shrinkToFit="1"/>
    </xf>
    <xf numFmtId="14" fontId="29" fillId="3" borderId="17" xfId="0" applyNumberFormat="1" applyFont="1" applyFill="1" applyBorder="1" applyAlignment="1">
      <alignment horizontal="center" vertical="center"/>
    </xf>
    <xf numFmtId="41" fontId="29" fillId="3" borderId="17" xfId="0" applyNumberFormat="1" applyFont="1" applyFill="1" applyBorder="1" applyAlignment="1">
      <alignment horizontal="right" vertical="center" shrinkToFit="1"/>
    </xf>
    <xf numFmtId="178" fontId="29" fillId="3" borderId="17" xfId="0" applyNumberFormat="1" applyFont="1" applyFill="1" applyBorder="1" applyAlignment="1">
      <alignment horizontal="center" vertical="center"/>
    </xf>
    <xf numFmtId="177" fontId="29" fillId="3" borderId="17" xfId="0" applyNumberFormat="1" applyFont="1" applyFill="1" applyBorder="1" applyAlignment="1">
      <alignment vertical="center" shrinkToFit="1"/>
    </xf>
    <xf numFmtId="14" fontId="29" fillId="3" borderId="17" xfId="0" applyNumberFormat="1" applyFont="1" applyFill="1" applyBorder="1" applyAlignment="1">
      <alignment horizontal="center" vertical="center" shrinkToFit="1"/>
    </xf>
    <xf numFmtId="41" fontId="29" fillId="3" borderId="19" xfId="0" applyNumberFormat="1" applyFont="1" applyFill="1" applyBorder="1" applyAlignment="1">
      <alignment horizontal="right" vertical="center" shrinkToFit="1"/>
    </xf>
    <xf numFmtId="41" fontId="29" fillId="3" borderId="17" xfId="0" applyNumberFormat="1" applyFont="1" applyFill="1" applyBorder="1">
      <alignment vertical="center"/>
    </xf>
    <xf numFmtId="0" fontId="29" fillId="3" borderId="17" xfId="0" applyFont="1" applyFill="1" applyBorder="1">
      <alignment vertical="center"/>
    </xf>
    <xf numFmtId="183" fontId="29" fillId="3" borderId="17" xfId="0" applyNumberFormat="1" applyFont="1" applyFill="1" applyBorder="1" applyAlignment="1">
      <alignment horizontal="right" vertical="center"/>
    </xf>
    <xf numFmtId="185" fontId="29" fillId="3" borderId="17" xfId="0" applyNumberFormat="1" applyFont="1" applyFill="1" applyBorder="1" applyAlignment="1">
      <alignment horizontal="right" vertical="center"/>
    </xf>
    <xf numFmtId="184" fontId="29" fillId="3" borderId="17" xfId="0" quotePrefix="1" applyNumberFormat="1" applyFont="1" applyFill="1" applyBorder="1" applyAlignment="1">
      <alignment horizontal="center" vertical="center"/>
    </xf>
    <xf numFmtId="0" fontId="29" fillId="3" borderId="19" xfId="0" applyFont="1" applyFill="1" applyBorder="1" applyAlignment="1">
      <alignment horizontal="center" vertical="center" shrinkToFit="1"/>
    </xf>
    <xf numFmtId="183" fontId="29" fillId="3" borderId="17" xfId="0" applyNumberFormat="1" applyFont="1" applyFill="1" applyBorder="1">
      <alignment vertical="center"/>
    </xf>
    <xf numFmtId="41" fontId="64" fillId="3" borderId="17" xfId="0" applyNumberFormat="1" applyFont="1" applyFill="1" applyBorder="1" applyAlignment="1">
      <alignment horizontal="right" vertical="center"/>
    </xf>
    <xf numFmtId="41" fontId="29" fillId="3" borderId="17" xfId="2" applyFont="1" applyFill="1" applyBorder="1" applyAlignment="1">
      <alignment horizontal="right" vertical="center"/>
    </xf>
    <xf numFmtId="10" fontId="29" fillId="3" borderId="17" xfId="0" applyNumberFormat="1" applyFont="1" applyFill="1" applyBorder="1" applyAlignment="1">
      <alignment horizontal="center" vertical="center" shrinkToFit="1"/>
    </xf>
    <xf numFmtId="9" fontId="29" fillId="3" borderId="17" xfId="0" applyNumberFormat="1" applyFont="1" applyFill="1" applyBorder="1" applyAlignment="1">
      <alignment horizontal="center" vertical="center"/>
    </xf>
    <xf numFmtId="183" fontId="29" fillId="3" borderId="19" xfId="0" applyNumberFormat="1" applyFont="1" applyFill="1" applyBorder="1" applyAlignment="1">
      <alignment horizontal="right" vertical="center"/>
    </xf>
    <xf numFmtId="9" fontId="29" fillId="3" borderId="5" xfId="0" applyNumberFormat="1" applyFont="1" applyFill="1" applyBorder="1" applyAlignment="1">
      <alignment horizontal="center" vertical="center"/>
    </xf>
    <xf numFmtId="177" fontId="29" fillId="3" borderId="5" xfId="0" applyNumberFormat="1" applyFont="1" applyFill="1" applyBorder="1" applyAlignment="1">
      <alignment horizontal="right" vertical="center"/>
    </xf>
    <xf numFmtId="177" fontId="29" fillId="3" borderId="5" xfId="0" applyNumberFormat="1" applyFont="1" applyFill="1" applyBorder="1">
      <alignment vertical="center"/>
    </xf>
    <xf numFmtId="0" fontId="29" fillId="3" borderId="5" xfId="0" applyFont="1" applyFill="1" applyBorder="1" applyAlignment="1">
      <alignment horizontal="center" vertical="center"/>
    </xf>
    <xf numFmtId="184" fontId="29" fillId="3" borderId="0" xfId="0" applyNumberFormat="1" applyFont="1" applyFill="1" applyAlignment="1">
      <alignment horizontal="center" vertical="center"/>
    </xf>
    <xf numFmtId="0" fontId="29" fillId="3" borderId="5" xfId="0" applyFont="1" applyFill="1" applyBorder="1" applyAlignment="1">
      <alignment horizontal="center" vertical="center" shrinkToFit="1"/>
    </xf>
    <xf numFmtId="0" fontId="29" fillId="3" borderId="65" xfId="0" applyFont="1" applyFill="1" applyBorder="1" applyAlignment="1">
      <alignment horizontal="center" vertical="center"/>
    </xf>
    <xf numFmtId="177" fontId="5" fillId="3" borderId="17" xfId="0" applyNumberFormat="1" applyFont="1" applyFill="1" applyBorder="1" applyAlignment="1">
      <alignment horizontal="right" vertical="center"/>
    </xf>
    <xf numFmtId="0" fontId="5" fillId="3" borderId="17" xfId="0" applyFont="1" applyFill="1" applyBorder="1" applyAlignment="1">
      <alignment horizontal="center" vertical="center"/>
    </xf>
    <xf numFmtId="41" fontId="5" fillId="3" borderId="17" xfId="0" applyNumberFormat="1" applyFont="1" applyFill="1" applyBorder="1" applyAlignment="1">
      <alignment horizontal="right" vertical="center"/>
    </xf>
    <xf numFmtId="0" fontId="5" fillId="3" borderId="17" xfId="0" applyFont="1" applyFill="1" applyBorder="1" applyAlignment="1">
      <alignment horizontal="center" vertical="center" shrinkToFit="1"/>
    </xf>
    <xf numFmtId="183" fontId="5" fillId="3" borderId="17" xfId="0" applyNumberFormat="1" applyFont="1" applyFill="1" applyBorder="1" applyAlignment="1">
      <alignment horizontal="right" vertical="center"/>
    </xf>
    <xf numFmtId="183" fontId="5" fillId="3" borderId="17" xfId="0" applyNumberFormat="1" applyFont="1" applyFill="1" applyBorder="1" applyAlignment="1">
      <alignment horizontal="center" vertical="center"/>
    </xf>
    <xf numFmtId="0" fontId="65" fillId="3" borderId="17" xfId="0" applyFont="1" applyFill="1" applyBorder="1" applyAlignment="1">
      <alignment horizontal="center" vertical="center"/>
    </xf>
    <xf numFmtId="0" fontId="63" fillId="3" borderId="17" xfId="0" applyFont="1" applyFill="1" applyBorder="1" applyAlignment="1">
      <alignment horizontal="center" vertical="center" shrinkToFit="1"/>
    </xf>
    <xf numFmtId="41" fontId="63" fillId="3" borderId="17" xfId="0" applyNumberFormat="1" applyFont="1" applyFill="1" applyBorder="1" applyAlignment="1">
      <alignment horizontal="right" vertical="center"/>
    </xf>
    <xf numFmtId="177" fontId="63" fillId="3" borderId="17" xfId="0" applyNumberFormat="1" applyFont="1" applyFill="1" applyBorder="1">
      <alignment vertical="center"/>
    </xf>
    <xf numFmtId="177" fontId="63" fillId="3" borderId="17" xfId="0" applyNumberFormat="1" applyFont="1" applyFill="1" applyBorder="1" applyAlignment="1">
      <alignment horizontal="right" vertical="center"/>
    </xf>
    <xf numFmtId="177" fontId="63" fillId="3" borderId="17" xfId="0" applyNumberFormat="1" applyFont="1" applyFill="1" applyBorder="1" applyAlignment="1">
      <alignment vertical="center" shrinkToFit="1"/>
    </xf>
    <xf numFmtId="9" fontId="63" fillId="3" borderId="17" xfId="0" applyNumberFormat="1" applyFont="1" applyFill="1" applyBorder="1" applyAlignment="1">
      <alignment horizontal="center" vertical="center" shrinkToFit="1"/>
    </xf>
    <xf numFmtId="14" fontId="63" fillId="3" borderId="17" xfId="0" applyNumberFormat="1" applyFont="1" applyFill="1" applyBorder="1" applyAlignment="1">
      <alignment horizontal="center" vertical="center"/>
    </xf>
  </cellXfs>
  <cellStyles count="819">
    <cellStyle name="쉼표 [0]" xfId="2" builtinId="6"/>
    <cellStyle name="쉼표 [0] 10" xfId="28" xr:uid="{00000000-0005-0000-0000-00004B000000}"/>
    <cellStyle name="쉼표 [0] 10 2" xfId="62" xr:uid="{00000000-0005-0000-0000-000002000000}"/>
    <cellStyle name="쉼표 [0] 10 2 2" xfId="164" xr:uid="{00000000-0005-0000-0000-000003000000}"/>
    <cellStyle name="쉼표 [0] 10 2 2 2" xfId="572" xr:uid="{EA28305A-387E-448D-85F1-2F4A1CBD6D2A}"/>
    <cellStyle name="쉼표 [0] 10 2 3" xfId="266" xr:uid="{00000000-0005-0000-0000-000003000000}"/>
    <cellStyle name="쉼표 [0] 10 2 3 2" xfId="674" xr:uid="{B2326DF6-CEDB-4923-A4BC-D3E3094FB489}"/>
    <cellStyle name="쉼표 [0] 10 2 4" xfId="368" xr:uid="{00000000-0005-0000-0000-000002000000}"/>
    <cellStyle name="쉼표 [0] 10 2 4 2" xfId="776" xr:uid="{F5F613E9-F6D0-446F-BCEB-5CD0E4514862}"/>
    <cellStyle name="쉼표 [0] 10 2 5" xfId="470" xr:uid="{BA76ABF8-343D-4F72-B32F-2763F39DA22F}"/>
    <cellStyle name="쉼표 [0] 10 3" xfId="96" xr:uid="{00000000-0005-0000-0000-000002000000}"/>
    <cellStyle name="쉼표 [0] 10 3 2" xfId="198" xr:uid="{00000000-0005-0000-0000-000004000000}"/>
    <cellStyle name="쉼표 [0] 10 3 2 2" xfId="606" xr:uid="{98FF1AA5-FC10-466F-9153-94905767F567}"/>
    <cellStyle name="쉼표 [0] 10 3 3" xfId="300" xr:uid="{00000000-0005-0000-0000-000004000000}"/>
    <cellStyle name="쉼표 [0] 10 3 3 2" xfId="708" xr:uid="{F34AFDE9-A99C-4D69-B143-35D776232F11}"/>
    <cellStyle name="쉼표 [0] 10 3 4" xfId="402" xr:uid="{00000000-0005-0000-0000-000002000000}"/>
    <cellStyle name="쉼표 [0] 10 3 4 2" xfId="810" xr:uid="{AC459071-A1CA-4116-825E-F16CFFB648E6}"/>
    <cellStyle name="쉼표 [0] 10 3 5" xfId="504" xr:uid="{1E3071C8-3A75-4C40-BD8D-2329FAA7E3D0}"/>
    <cellStyle name="쉼표 [0] 10 4" xfId="130" xr:uid="{00000000-0005-0000-0000-000002000000}"/>
    <cellStyle name="쉼표 [0] 10 4 2" xfId="538" xr:uid="{3A91551F-6646-4F50-BB68-6A4ED80746DC}"/>
    <cellStyle name="쉼표 [0] 10 5" xfId="232" xr:uid="{00000000-0005-0000-0000-000002000000}"/>
    <cellStyle name="쉼표 [0] 10 5 2" xfId="640" xr:uid="{83EB019A-5BA6-4333-873F-62E3EF228A73}"/>
    <cellStyle name="쉼표 [0] 10 6" xfId="334" xr:uid="{00000000-0005-0000-0000-00004B000000}"/>
    <cellStyle name="쉼표 [0] 10 6 2" xfId="742" xr:uid="{3BE0C84A-F288-482B-BA69-136BB137142D}"/>
    <cellStyle name="쉼표 [0] 10 7" xfId="436" xr:uid="{8A30DA14-5502-4FF6-A1B8-BF9970FC734A}"/>
    <cellStyle name="쉼표 [0] 11" xfId="32" xr:uid="{00000000-0005-0000-0000-00004F000000}"/>
    <cellStyle name="쉼표 [0] 11 2" xfId="66" xr:uid="{00000000-0005-0000-0000-000003000000}"/>
    <cellStyle name="쉼표 [0] 11 2 2" xfId="168" xr:uid="{00000000-0005-0000-0000-000006000000}"/>
    <cellStyle name="쉼표 [0] 11 2 2 2" xfId="576" xr:uid="{8421A21C-8165-46CC-8C32-2020C882E31B}"/>
    <cellStyle name="쉼표 [0] 11 2 3" xfId="270" xr:uid="{00000000-0005-0000-0000-000006000000}"/>
    <cellStyle name="쉼표 [0] 11 2 3 2" xfId="678" xr:uid="{5DC31D8E-44EC-4027-96B4-178D90816DE5}"/>
    <cellStyle name="쉼표 [0] 11 2 4" xfId="372" xr:uid="{00000000-0005-0000-0000-000003000000}"/>
    <cellStyle name="쉼표 [0] 11 2 4 2" xfId="780" xr:uid="{4C4398AA-D4C3-4A92-8B1E-9C34FB106C33}"/>
    <cellStyle name="쉼표 [0] 11 2 5" xfId="474" xr:uid="{05571089-B5D8-4682-9C13-6B3350A421F8}"/>
    <cellStyle name="쉼표 [0] 11 3" xfId="100" xr:uid="{00000000-0005-0000-0000-000003000000}"/>
    <cellStyle name="쉼표 [0] 11 3 2" xfId="202" xr:uid="{00000000-0005-0000-0000-000007000000}"/>
    <cellStyle name="쉼표 [0] 11 3 2 2" xfId="610" xr:uid="{7046BDBC-432F-4452-89F9-F2E4F397BFC0}"/>
    <cellStyle name="쉼표 [0] 11 3 3" xfId="304" xr:uid="{00000000-0005-0000-0000-000007000000}"/>
    <cellStyle name="쉼표 [0] 11 3 3 2" xfId="712" xr:uid="{6E94124A-1293-490E-B731-9E50ABD295A9}"/>
    <cellStyle name="쉼표 [0] 11 3 4" xfId="406" xr:uid="{00000000-0005-0000-0000-000003000000}"/>
    <cellStyle name="쉼표 [0] 11 3 4 2" xfId="814" xr:uid="{F0A4E478-AEBB-4001-B60F-1B8A0D466553}"/>
    <cellStyle name="쉼표 [0] 11 3 5" xfId="508" xr:uid="{A929305B-FACF-4DD3-947E-EB971EB48E41}"/>
    <cellStyle name="쉼표 [0] 11 4" xfId="134" xr:uid="{00000000-0005-0000-0000-000005000000}"/>
    <cellStyle name="쉼표 [0] 11 4 2" xfId="542" xr:uid="{51AA89BB-1267-44C8-80E1-30F64B91F343}"/>
    <cellStyle name="쉼표 [0] 11 5" xfId="236" xr:uid="{00000000-0005-0000-0000-000005000000}"/>
    <cellStyle name="쉼표 [0] 11 5 2" xfId="644" xr:uid="{EE2CB65C-8520-4820-97AB-B76D431FB573}"/>
    <cellStyle name="쉼표 [0] 11 6" xfId="338" xr:uid="{00000000-0005-0000-0000-00004F000000}"/>
    <cellStyle name="쉼표 [0] 11 6 2" xfId="746" xr:uid="{FD295622-F8B1-445B-9EC7-E1AABF79AE74}"/>
    <cellStyle name="쉼표 [0] 11 7" xfId="440" xr:uid="{95765EAF-2E00-43B4-887C-EE11B69D57A7}"/>
    <cellStyle name="쉼표 [0] 12" xfId="36" xr:uid="{00000000-0005-0000-0000-000051000000}"/>
    <cellStyle name="쉼표 [0] 12 2" xfId="138" xr:uid="{00000000-0005-0000-0000-000008000000}"/>
    <cellStyle name="쉼표 [0] 12 2 2" xfId="546" xr:uid="{84477C30-F0F6-4F73-9236-4E35874BBC04}"/>
    <cellStyle name="쉼표 [0] 12 3" xfId="240" xr:uid="{00000000-0005-0000-0000-000008000000}"/>
    <cellStyle name="쉼표 [0] 12 3 2" xfId="648" xr:uid="{9E33E613-A5EC-4FD8-A811-0B0C524F67AC}"/>
    <cellStyle name="쉼표 [0] 12 4" xfId="342" xr:uid="{00000000-0005-0000-0000-000051000000}"/>
    <cellStyle name="쉼표 [0] 12 4 2" xfId="750" xr:uid="{0642E8AC-9B29-4923-8B58-A37014558522}"/>
    <cellStyle name="쉼표 [0] 12 5" xfId="444" xr:uid="{42052FC4-412B-4370-85FA-931B8DEFD12D}"/>
    <cellStyle name="쉼표 [0] 13" xfId="70" xr:uid="{00000000-0005-0000-0000-000073000000}"/>
    <cellStyle name="쉼표 [0] 13 2" xfId="172" xr:uid="{00000000-0005-0000-0000-000009000000}"/>
    <cellStyle name="쉼표 [0] 13 2 2" xfId="580" xr:uid="{7BE1BB9F-4274-47F1-9C95-102C0F327CD8}"/>
    <cellStyle name="쉼표 [0] 13 3" xfId="274" xr:uid="{00000000-0005-0000-0000-000009000000}"/>
    <cellStyle name="쉼표 [0] 13 3 2" xfId="682" xr:uid="{49CDCF2B-4CFE-411B-A23B-2F2F09FEDC1C}"/>
    <cellStyle name="쉼표 [0] 13 4" xfId="376" xr:uid="{00000000-0005-0000-0000-000073000000}"/>
    <cellStyle name="쉼표 [0] 13 4 2" xfId="784" xr:uid="{BF1D17AF-122D-44EF-AAE9-CBADA1E1010D}"/>
    <cellStyle name="쉼표 [0] 13 5" xfId="478" xr:uid="{B8F94312-415D-4880-8F6D-55AF53DF8C84}"/>
    <cellStyle name="쉼표 [0] 14" xfId="104" xr:uid="{00000000-0005-0000-0000-000095000000}"/>
    <cellStyle name="쉼표 [0] 14 2" xfId="512" xr:uid="{497C2E01-CEE4-4679-AC7A-5D330A162601}"/>
    <cellStyle name="쉼표 [0] 15" xfId="206" xr:uid="{00000000-0005-0000-0000-0000FB000000}"/>
    <cellStyle name="쉼표 [0] 15 2" xfId="614" xr:uid="{88004657-5F38-4549-9E0E-A3E39C92D5BA}"/>
    <cellStyle name="쉼표 [0] 16" xfId="308" xr:uid="{00000000-0005-0000-0000-000061010000}"/>
    <cellStyle name="쉼표 [0] 16 2" xfId="716" xr:uid="{B6BD3FFC-F83E-40DA-B0D7-30CE3CB4DBFA}"/>
    <cellStyle name="쉼표 [0] 17" xfId="410" xr:uid="{F38791DE-8F0B-4A6C-9E96-938E609DC897}"/>
    <cellStyle name="쉼표 [0] 2" xfId="3" xr:uid="{00000000-0005-0000-0000-000002000000}"/>
    <cellStyle name="쉼표 [0] 2 10" xfId="33" xr:uid="{00000000-0005-0000-0000-000002000000}"/>
    <cellStyle name="쉼표 [0] 2 10 2" xfId="67" xr:uid="{00000000-0005-0000-0000-000005000000}"/>
    <cellStyle name="쉼표 [0] 2 10 2 2" xfId="169" xr:uid="{00000000-0005-0000-0000-00000C000000}"/>
    <cellStyle name="쉼표 [0] 2 10 2 2 2" xfId="577" xr:uid="{A1A5CE61-6A5D-4AE2-A07F-4DACE2ED2D7A}"/>
    <cellStyle name="쉼표 [0] 2 10 2 3" xfId="271" xr:uid="{00000000-0005-0000-0000-00000C000000}"/>
    <cellStyle name="쉼표 [0] 2 10 2 3 2" xfId="679" xr:uid="{D53EF185-80B5-4473-9B80-3B53C8739C77}"/>
    <cellStyle name="쉼표 [0] 2 10 2 4" xfId="373" xr:uid="{00000000-0005-0000-0000-000005000000}"/>
    <cellStyle name="쉼표 [0] 2 10 2 4 2" xfId="781" xr:uid="{6214C9BD-6F20-4B5E-B315-98DB2C52B319}"/>
    <cellStyle name="쉼표 [0] 2 10 2 5" xfId="475" xr:uid="{89D2C36E-20AB-44C6-A1F8-A065EFBC91BC}"/>
    <cellStyle name="쉼표 [0] 2 10 3" xfId="101" xr:uid="{00000000-0005-0000-0000-000005000000}"/>
    <cellStyle name="쉼표 [0] 2 10 3 2" xfId="203" xr:uid="{00000000-0005-0000-0000-00000D000000}"/>
    <cellStyle name="쉼표 [0] 2 10 3 2 2" xfId="611" xr:uid="{025C4AA7-F0B5-4021-9A23-B81DBA37F2C3}"/>
    <cellStyle name="쉼표 [0] 2 10 3 3" xfId="305" xr:uid="{00000000-0005-0000-0000-00000D000000}"/>
    <cellStyle name="쉼표 [0] 2 10 3 3 2" xfId="713" xr:uid="{47268533-5B04-491A-A7B1-F117DFC99E70}"/>
    <cellStyle name="쉼표 [0] 2 10 3 4" xfId="407" xr:uid="{00000000-0005-0000-0000-000005000000}"/>
    <cellStyle name="쉼표 [0] 2 10 3 4 2" xfId="815" xr:uid="{0235725F-6E8A-4842-B419-20B4E0A56416}"/>
    <cellStyle name="쉼표 [0] 2 10 3 5" xfId="509" xr:uid="{271AE061-5D5B-4668-A275-7CA314C26FE1}"/>
    <cellStyle name="쉼표 [0] 2 10 4" xfId="135" xr:uid="{00000000-0005-0000-0000-00000B000000}"/>
    <cellStyle name="쉼표 [0] 2 10 4 2" xfId="543" xr:uid="{B81E8709-B7EC-409B-9DF0-D1E0999ACB28}"/>
    <cellStyle name="쉼표 [0] 2 10 5" xfId="237" xr:uid="{00000000-0005-0000-0000-00000B000000}"/>
    <cellStyle name="쉼표 [0] 2 10 5 2" xfId="645" xr:uid="{38CC80DD-EDE6-41C8-A4CA-CE9BA70DFC29}"/>
    <cellStyle name="쉼표 [0] 2 10 6" xfId="339" xr:uid="{00000000-0005-0000-0000-000002000000}"/>
    <cellStyle name="쉼표 [0] 2 10 6 2" xfId="747" xr:uid="{AAEEB3EE-DE84-4647-8D53-5183CA1F8E17}"/>
    <cellStyle name="쉼표 [0] 2 10 7" xfId="441" xr:uid="{4B685785-3D55-4E3B-82C6-A1421777F0CA}"/>
    <cellStyle name="쉼표 [0] 2 11" xfId="37" xr:uid="{00000000-0005-0000-0000-000004000000}"/>
    <cellStyle name="쉼표 [0] 2 11 2" xfId="139" xr:uid="{00000000-0005-0000-0000-00000E000000}"/>
    <cellStyle name="쉼표 [0] 2 11 2 2" xfId="547" xr:uid="{87C3BF88-DEAD-4CE1-94BF-35C571167372}"/>
    <cellStyle name="쉼표 [0] 2 11 3" xfId="241" xr:uid="{00000000-0005-0000-0000-00000E000000}"/>
    <cellStyle name="쉼표 [0] 2 11 3 2" xfId="649" xr:uid="{1201D9F1-D3D4-4B45-90A6-46861ED9AEE0}"/>
    <cellStyle name="쉼표 [0] 2 11 4" xfId="343" xr:uid="{00000000-0005-0000-0000-000004000000}"/>
    <cellStyle name="쉼표 [0] 2 11 4 2" xfId="751" xr:uid="{CBCFA240-70A4-4C24-BEB1-1F672E1D49C6}"/>
    <cellStyle name="쉼표 [0] 2 11 5" xfId="445" xr:uid="{C525898E-0302-45A5-BCD6-10DB508504F8}"/>
    <cellStyle name="쉼표 [0] 2 12" xfId="71" xr:uid="{00000000-0005-0000-0000-000004000000}"/>
    <cellStyle name="쉼표 [0] 2 12 2" xfId="173" xr:uid="{00000000-0005-0000-0000-00000F000000}"/>
    <cellStyle name="쉼표 [0] 2 12 2 2" xfId="581" xr:uid="{444DCF97-515D-4854-94CD-52A52FE262BE}"/>
    <cellStyle name="쉼표 [0] 2 12 3" xfId="275" xr:uid="{00000000-0005-0000-0000-00000F000000}"/>
    <cellStyle name="쉼표 [0] 2 12 3 2" xfId="683" xr:uid="{919ED355-9938-456E-8DB4-F1164E4CB8ED}"/>
    <cellStyle name="쉼표 [0] 2 12 4" xfId="377" xr:uid="{00000000-0005-0000-0000-000004000000}"/>
    <cellStyle name="쉼표 [0] 2 12 4 2" xfId="785" xr:uid="{930EAA32-A54A-4C92-B870-243FF13B5941}"/>
    <cellStyle name="쉼표 [0] 2 12 5" xfId="479" xr:uid="{2FD93744-19D2-4563-AE00-2E9C36357E54}"/>
    <cellStyle name="쉼표 [0] 2 13" xfId="105" xr:uid="{00000000-0005-0000-0000-00000A000000}"/>
    <cellStyle name="쉼표 [0] 2 13 2" xfId="513" xr:uid="{D8F5D035-9A65-49B5-87B2-DD7C7F188D4A}"/>
    <cellStyle name="쉼표 [0] 2 14" xfId="207" xr:uid="{00000000-0005-0000-0000-00000A000000}"/>
    <cellStyle name="쉼표 [0] 2 14 2" xfId="615" xr:uid="{D6D659E0-CBB2-4F62-A85B-217BA7D09107}"/>
    <cellStyle name="쉼표 [0] 2 15" xfId="309" xr:uid="{00000000-0005-0000-0000-000002000000}"/>
    <cellStyle name="쉼표 [0] 2 15 2" xfId="717" xr:uid="{A571DBF5-F8FA-402C-A41A-608EA3FB9C4A}"/>
    <cellStyle name="쉼표 [0] 2 16" xfId="411" xr:uid="{CD2DA4BF-B99D-476D-B638-96DF2EC679C2}"/>
    <cellStyle name="쉼표 [0] 2 2" xfId="5" xr:uid="{00000000-0005-0000-0000-000002000000}"/>
    <cellStyle name="쉼표 [0] 2 2 10" xfId="73" xr:uid="{00000000-0005-0000-0000-000006000000}"/>
    <cellStyle name="쉼표 [0] 2 2 10 2" xfId="175" xr:uid="{00000000-0005-0000-0000-000011000000}"/>
    <cellStyle name="쉼표 [0] 2 2 10 2 2" xfId="583" xr:uid="{2A454E06-321D-4285-9B00-0D5AB118B20E}"/>
    <cellStyle name="쉼표 [0] 2 2 10 3" xfId="277" xr:uid="{00000000-0005-0000-0000-000011000000}"/>
    <cellStyle name="쉼표 [0] 2 2 10 3 2" xfId="685" xr:uid="{EF8D4B09-6AE4-44E1-B7B9-E67495B3C75A}"/>
    <cellStyle name="쉼표 [0] 2 2 10 4" xfId="379" xr:uid="{00000000-0005-0000-0000-000006000000}"/>
    <cellStyle name="쉼표 [0] 2 2 10 4 2" xfId="787" xr:uid="{84B6249E-6C07-43C1-81D6-FAA9802370D4}"/>
    <cellStyle name="쉼표 [0] 2 2 10 5" xfId="481" xr:uid="{D4E77145-FF3A-415D-9A90-B3E12FEF974C}"/>
    <cellStyle name="쉼표 [0] 2 2 11" xfId="107" xr:uid="{00000000-0005-0000-0000-000010000000}"/>
    <cellStyle name="쉼표 [0] 2 2 11 2" xfId="515" xr:uid="{D34900E8-CD9B-412C-8FEB-FD2CB294C94F}"/>
    <cellStyle name="쉼표 [0] 2 2 12" xfId="209" xr:uid="{00000000-0005-0000-0000-000010000000}"/>
    <cellStyle name="쉼표 [0] 2 2 12 2" xfId="617" xr:uid="{D74A7CFF-9E58-4CB2-A6C6-7118FE0CFF87}"/>
    <cellStyle name="쉼표 [0] 2 2 13" xfId="311" xr:uid="{00000000-0005-0000-0000-000002000000}"/>
    <cellStyle name="쉼표 [0] 2 2 13 2" xfId="719" xr:uid="{58EAFF20-7F22-48B2-A4E8-E12C8083F150}"/>
    <cellStyle name="쉼표 [0] 2 2 14" xfId="413" xr:uid="{6FD2DD04-B204-4346-B60A-2FAD3AC665DB}"/>
    <cellStyle name="쉼표 [0] 2 2 2" xfId="9" xr:uid="{00000000-0005-0000-0000-000003000000}"/>
    <cellStyle name="쉼표 [0] 2 2 2 2" xfId="43" xr:uid="{00000000-0005-0000-0000-000007000000}"/>
    <cellStyle name="쉼표 [0] 2 2 2 2 2" xfId="145" xr:uid="{00000000-0005-0000-0000-000013000000}"/>
    <cellStyle name="쉼표 [0] 2 2 2 2 2 2" xfId="553" xr:uid="{81825D91-70F6-405C-8F21-CA58816FFCE5}"/>
    <cellStyle name="쉼표 [0] 2 2 2 2 3" xfId="247" xr:uid="{00000000-0005-0000-0000-000013000000}"/>
    <cellStyle name="쉼표 [0] 2 2 2 2 3 2" xfId="655" xr:uid="{EFAF03EE-A422-4B6E-921C-1F5D985ADB45}"/>
    <cellStyle name="쉼표 [0] 2 2 2 2 4" xfId="349" xr:uid="{00000000-0005-0000-0000-000007000000}"/>
    <cellStyle name="쉼표 [0] 2 2 2 2 4 2" xfId="757" xr:uid="{F7B7EC1A-A810-4CA9-BFC8-56F257D39CFB}"/>
    <cellStyle name="쉼표 [0] 2 2 2 2 5" xfId="451" xr:uid="{010C6A42-6218-4B8E-A0BE-EA457A7E9ADE}"/>
    <cellStyle name="쉼표 [0] 2 2 2 3" xfId="77" xr:uid="{00000000-0005-0000-0000-000007000000}"/>
    <cellStyle name="쉼표 [0] 2 2 2 3 2" xfId="179" xr:uid="{00000000-0005-0000-0000-000014000000}"/>
    <cellStyle name="쉼표 [0] 2 2 2 3 2 2" xfId="587" xr:uid="{8A0D7766-3E7D-42A5-AF0D-C10D3001F021}"/>
    <cellStyle name="쉼표 [0] 2 2 2 3 3" xfId="281" xr:uid="{00000000-0005-0000-0000-000014000000}"/>
    <cellStyle name="쉼표 [0] 2 2 2 3 3 2" xfId="689" xr:uid="{37BD93BA-CFC9-4578-86B7-3112B23E9EBF}"/>
    <cellStyle name="쉼표 [0] 2 2 2 3 4" xfId="383" xr:uid="{00000000-0005-0000-0000-000007000000}"/>
    <cellStyle name="쉼표 [0] 2 2 2 3 4 2" xfId="791" xr:uid="{5731D574-DA36-4F32-8F3C-BCD32BCDB1D5}"/>
    <cellStyle name="쉼표 [0] 2 2 2 3 5" xfId="485" xr:uid="{E27546DE-C07B-4DD1-A9F5-32153D9F819D}"/>
    <cellStyle name="쉼표 [0] 2 2 2 4" xfId="111" xr:uid="{00000000-0005-0000-0000-000012000000}"/>
    <cellStyle name="쉼표 [0] 2 2 2 4 2" xfId="519" xr:uid="{60CC5654-DFA2-4474-9CE2-CDD6E43CE7C3}"/>
    <cellStyle name="쉼표 [0] 2 2 2 5" xfId="213" xr:uid="{00000000-0005-0000-0000-000012000000}"/>
    <cellStyle name="쉼표 [0] 2 2 2 5 2" xfId="621" xr:uid="{0A92F24A-094C-48CA-8B34-56E06F04AF54}"/>
    <cellStyle name="쉼표 [0] 2 2 2 6" xfId="315" xr:uid="{00000000-0005-0000-0000-000003000000}"/>
    <cellStyle name="쉼표 [0] 2 2 2 6 2" xfId="723" xr:uid="{26B5E142-7FD1-418B-978C-9018F1FC2A44}"/>
    <cellStyle name="쉼표 [0] 2 2 2 7" xfId="417" xr:uid="{4D4A4832-5D69-42E8-A877-A11120D523A9}"/>
    <cellStyle name="쉼표 [0] 2 2 3" xfId="13" xr:uid="{00000000-0005-0000-0000-000002000000}"/>
    <cellStyle name="쉼표 [0] 2 2 3 2" xfId="47" xr:uid="{00000000-0005-0000-0000-000008000000}"/>
    <cellStyle name="쉼표 [0] 2 2 3 2 2" xfId="149" xr:uid="{00000000-0005-0000-0000-000016000000}"/>
    <cellStyle name="쉼표 [0] 2 2 3 2 2 2" xfId="557" xr:uid="{E6A590D5-AAF0-4C5A-B35D-F374DD53712C}"/>
    <cellStyle name="쉼표 [0] 2 2 3 2 3" xfId="251" xr:uid="{00000000-0005-0000-0000-000016000000}"/>
    <cellStyle name="쉼표 [0] 2 2 3 2 3 2" xfId="659" xr:uid="{918A2CDE-8BC4-44A5-8EC2-C4F1469E798A}"/>
    <cellStyle name="쉼표 [0] 2 2 3 2 4" xfId="353" xr:uid="{00000000-0005-0000-0000-000008000000}"/>
    <cellStyle name="쉼표 [0] 2 2 3 2 4 2" xfId="761" xr:uid="{DD6D2BE6-A035-4AE0-A779-956CDDC1B8E1}"/>
    <cellStyle name="쉼표 [0] 2 2 3 2 5" xfId="455" xr:uid="{E8F8AF6D-6316-4434-B974-571C56532DA4}"/>
    <cellStyle name="쉼표 [0] 2 2 3 3" xfId="81" xr:uid="{00000000-0005-0000-0000-000008000000}"/>
    <cellStyle name="쉼표 [0] 2 2 3 3 2" xfId="183" xr:uid="{00000000-0005-0000-0000-000017000000}"/>
    <cellStyle name="쉼표 [0] 2 2 3 3 2 2" xfId="591" xr:uid="{CE4BAB64-CD0C-43E2-83F2-36B3DEF89768}"/>
    <cellStyle name="쉼표 [0] 2 2 3 3 3" xfId="285" xr:uid="{00000000-0005-0000-0000-000017000000}"/>
    <cellStyle name="쉼표 [0] 2 2 3 3 3 2" xfId="693" xr:uid="{B672EEB6-7013-48F3-9591-230CB758AD35}"/>
    <cellStyle name="쉼표 [0] 2 2 3 3 4" xfId="387" xr:uid="{00000000-0005-0000-0000-000008000000}"/>
    <cellStyle name="쉼표 [0] 2 2 3 3 4 2" xfId="795" xr:uid="{80B681F2-DDEA-4E54-9E50-A2CE616F086B}"/>
    <cellStyle name="쉼표 [0] 2 2 3 3 5" xfId="489" xr:uid="{76E890E0-10D4-415A-B2C8-9C5D0286BAD8}"/>
    <cellStyle name="쉼표 [0] 2 2 3 4" xfId="115" xr:uid="{00000000-0005-0000-0000-000015000000}"/>
    <cellStyle name="쉼표 [0] 2 2 3 4 2" xfId="523" xr:uid="{CA737174-21D1-4005-9DE7-66193EBE5DBA}"/>
    <cellStyle name="쉼표 [0] 2 2 3 5" xfId="217" xr:uid="{00000000-0005-0000-0000-000015000000}"/>
    <cellStyle name="쉼표 [0] 2 2 3 5 2" xfId="625" xr:uid="{73FF8E40-80F2-426C-8BAD-220D8320D831}"/>
    <cellStyle name="쉼표 [0] 2 2 3 6" xfId="319" xr:uid="{00000000-0005-0000-0000-000002000000}"/>
    <cellStyle name="쉼표 [0] 2 2 3 6 2" xfId="727" xr:uid="{4C79A25C-2B7D-4AE1-AD92-B2B84204CC87}"/>
    <cellStyle name="쉼표 [0] 2 2 3 7" xfId="421" xr:uid="{3C2C48E1-ECD9-4D2C-AFD9-4DD139B017FE}"/>
    <cellStyle name="쉼표 [0] 2 2 4" xfId="17" xr:uid="{00000000-0005-0000-0000-000002000000}"/>
    <cellStyle name="쉼표 [0] 2 2 4 2" xfId="51" xr:uid="{00000000-0005-0000-0000-000009000000}"/>
    <cellStyle name="쉼표 [0] 2 2 4 2 2" xfId="153" xr:uid="{00000000-0005-0000-0000-000019000000}"/>
    <cellStyle name="쉼표 [0] 2 2 4 2 2 2" xfId="561" xr:uid="{A06F033E-4B07-4110-93C9-1ED461175645}"/>
    <cellStyle name="쉼표 [0] 2 2 4 2 3" xfId="255" xr:uid="{00000000-0005-0000-0000-000019000000}"/>
    <cellStyle name="쉼표 [0] 2 2 4 2 3 2" xfId="663" xr:uid="{4E7E2A7A-4A18-4E9C-A75D-CDC7DA9A46C8}"/>
    <cellStyle name="쉼표 [0] 2 2 4 2 4" xfId="357" xr:uid="{00000000-0005-0000-0000-000009000000}"/>
    <cellStyle name="쉼표 [0] 2 2 4 2 4 2" xfId="765" xr:uid="{849810CC-3336-421D-98D4-C77520749BAC}"/>
    <cellStyle name="쉼표 [0] 2 2 4 2 5" xfId="459" xr:uid="{7FE20BED-D006-4D2B-AF74-4BBBB9C7746B}"/>
    <cellStyle name="쉼표 [0] 2 2 4 3" xfId="85" xr:uid="{00000000-0005-0000-0000-000009000000}"/>
    <cellStyle name="쉼표 [0] 2 2 4 3 2" xfId="187" xr:uid="{00000000-0005-0000-0000-00001A000000}"/>
    <cellStyle name="쉼표 [0] 2 2 4 3 2 2" xfId="595" xr:uid="{CEAE61B2-610F-489F-8C7D-68202BA3F001}"/>
    <cellStyle name="쉼표 [0] 2 2 4 3 3" xfId="289" xr:uid="{00000000-0005-0000-0000-00001A000000}"/>
    <cellStyle name="쉼표 [0] 2 2 4 3 3 2" xfId="697" xr:uid="{336CAF6A-C3C1-4522-9F0B-6440E34C2C9B}"/>
    <cellStyle name="쉼표 [0] 2 2 4 3 4" xfId="391" xr:uid="{00000000-0005-0000-0000-000009000000}"/>
    <cellStyle name="쉼표 [0] 2 2 4 3 4 2" xfId="799" xr:uid="{2E345AC4-BDA0-4A92-98F9-FA509B1A69D3}"/>
    <cellStyle name="쉼표 [0] 2 2 4 3 5" xfId="493" xr:uid="{A776B074-A56D-48CE-BBB4-A1373B387457}"/>
    <cellStyle name="쉼표 [0] 2 2 4 4" xfId="119" xr:uid="{00000000-0005-0000-0000-000018000000}"/>
    <cellStyle name="쉼표 [0] 2 2 4 4 2" xfId="527" xr:uid="{8980F4AC-D55A-4457-8B59-A252BE86C244}"/>
    <cellStyle name="쉼표 [0] 2 2 4 5" xfId="221" xr:uid="{00000000-0005-0000-0000-000018000000}"/>
    <cellStyle name="쉼표 [0] 2 2 4 5 2" xfId="629" xr:uid="{6AAE7417-2AEE-461A-9BDF-3E8AAF663CDA}"/>
    <cellStyle name="쉼표 [0] 2 2 4 6" xfId="323" xr:uid="{00000000-0005-0000-0000-000002000000}"/>
    <cellStyle name="쉼표 [0] 2 2 4 6 2" xfId="731" xr:uid="{D1BF9856-FF3F-4422-ADCA-1DBCE9112643}"/>
    <cellStyle name="쉼표 [0] 2 2 4 7" xfId="425" xr:uid="{5D49B071-D700-46D8-AFD6-ED5E0593D70D}"/>
    <cellStyle name="쉼표 [0] 2 2 5" xfId="21" xr:uid="{00000000-0005-0000-0000-000004000000}"/>
    <cellStyle name="쉼표 [0] 2 2 5 2" xfId="55" xr:uid="{00000000-0005-0000-0000-00000A000000}"/>
    <cellStyle name="쉼표 [0] 2 2 5 2 2" xfId="157" xr:uid="{00000000-0005-0000-0000-00001C000000}"/>
    <cellStyle name="쉼표 [0] 2 2 5 2 2 2" xfId="565" xr:uid="{6BCC24B6-24D6-46D4-ADD4-291ACB4A54CC}"/>
    <cellStyle name="쉼표 [0] 2 2 5 2 3" xfId="259" xr:uid="{00000000-0005-0000-0000-00001C000000}"/>
    <cellStyle name="쉼표 [0] 2 2 5 2 3 2" xfId="667" xr:uid="{744D72BC-3116-4F03-A88F-D50AA1423B38}"/>
    <cellStyle name="쉼표 [0] 2 2 5 2 4" xfId="361" xr:uid="{00000000-0005-0000-0000-00000A000000}"/>
    <cellStyle name="쉼표 [0] 2 2 5 2 4 2" xfId="769" xr:uid="{F92D32E7-1583-4B83-BA77-CDB316B5E19E}"/>
    <cellStyle name="쉼표 [0] 2 2 5 2 5" xfId="463" xr:uid="{B54786BF-40B4-4512-902D-F906108AE3B3}"/>
    <cellStyle name="쉼표 [0] 2 2 5 3" xfId="89" xr:uid="{00000000-0005-0000-0000-00000A000000}"/>
    <cellStyle name="쉼표 [0] 2 2 5 3 2" xfId="191" xr:uid="{00000000-0005-0000-0000-00001D000000}"/>
    <cellStyle name="쉼표 [0] 2 2 5 3 2 2" xfId="599" xr:uid="{DFDE745D-FED6-4C4C-82E5-365562314A30}"/>
    <cellStyle name="쉼표 [0] 2 2 5 3 3" xfId="293" xr:uid="{00000000-0005-0000-0000-00001D000000}"/>
    <cellStyle name="쉼표 [0] 2 2 5 3 3 2" xfId="701" xr:uid="{4022CAA2-4F28-4719-A5EC-4DBF9DD0C7D7}"/>
    <cellStyle name="쉼표 [0] 2 2 5 3 4" xfId="395" xr:uid="{00000000-0005-0000-0000-00000A000000}"/>
    <cellStyle name="쉼표 [0] 2 2 5 3 4 2" xfId="803" xr:uid="{27C1F241-5936-4391-953C-74967AA1B2DF}"/>
    <cellStyle name="쉼표 [0] 2 2 5 3 5" xfId="497" xr:uid="{8FC9AE2B-A546-4EC7-8DF8-5963E48EE02A}"/>
    <cellStyle name="쉼표 [0] 2 2 5 4" xfId="123" xr:uid="{00000000-0005-0000-0000-00001B000000}"/>
    <cellStyle name="쉼표 [0] 2 2 5 4 2" xfId="531" xr:uid="{0CAD97B7-727C-4EA9-BEF3-5AB5121FD4F5}"/>
    <cellStyle name="쉼표 [0] 2 2 5 5" xfId="225" xr:uid="{00000000-0005-0000-0000-00001B000000}"/>
    <cellStyle name="쉼표 [0] 2 2 5 5 2" xfId="633" xr:uid="{1A0DF271-A71F-4274-8AEF-0C117DCC432A}"/>
    <cellStyle name="쉼표 [0] 2 2 5 6" xfId="327" xr:uid="{00000000-0005-0000-0000-000004000000}"/>
    <cellStyle name="쉼표 [0] 2 2 5 6 2" xfId="735" xr:uid="{7B2D3B17-AF96-43B3-8701-32D8B92A3444}"/>
    <cellStyle name="쉼표 [0] 2 2 5 7" xfId="429" xr:uid="{4369BAA8-F84C-4971-B226-8662144AE77C}"/>
    <cellStyle name="쉼표 [0] 2 2 6" xfId="25" xr:uid="{00000000-0005-0000-0000-000003000000}"/>
    <cellStyle name="쉼표 [0] 2 2 6 2" xfId="59" xr:uid="{00000000-0005-0000-0000-00000B000000}"/>
    <cellStyle name="쉼표 [0] 2 2 6 2 2" xfId="161" xr:uid="{00000000-0005-0000-0000-00001F000000}"/>
    <cellStyle name="쉼표 [0] 2 2 6 2 2 2" xfId="569" xr:uid="{C1C4D0BE-4CE1-4429-95C2-5DD90EC247CD}"/>
    <cellStyle name="쉼표 [0] 2 2 6 2 3" xfId="263" xr:uid="{00000000-0005-0000-0000-00001F000000}"/>
    <cellStyle name="쉼표 [0] 2 2 6 2 3 2" xfId="671" xr:uid="{4F6D0530-BDA4-46F6-837E-E461700CE007}"/>
    <cellStyle name="쉼표 [0] 2 2 6 2 4" xfId="365" xr:uid="{00000000-0005-0000-0000-00000B000000}"/>
    <cellStyle name="쉼표 [0] 2 2 6 2 4 2" xfId="773" xr:uid="{84D3DC23-0B5B-40D7-A0BE-9F772845AB81}"/>
    <cellStyle name="쉼표 [0] 2 2 6 2 5" xfId="467" xr:uid="{096F4AA9-86E2-4DA7-A504-2466BE81F653}"/>
    <cellStyle name="쉼표 [0] 2 2 6 3" xfId="93" xr:uid="{00000000-0005-0000-0000-00000B000000}"/>
    <cellStyle name="쉼표 [0] 2 2 6 3 2" xfId="195" xr:uid="{00000000-0005-0000-0000-000020000000}"/>
    <cellStyle name="쉼표 [0] 2 2 6 3 2 2" xfId="603" xr:uid="{1EA4E194-2640-423E-951C-119E98219C57}"/>
    <cellStyle name="쉼표 [0] 2 2 6 3 3" xfId="297" xr:uid="{00000000-0005-0000-0000-000020000000}"/>
    <cellStyle name="쉼표 [0] 2 2 6 3 3 2" xfId="705" xr:uid="{DFBF8844-58CA-4097-ADF5-C568B36B1F84}"/>
    <cellStyle name="쉼표 [0] 2 2 6 3 4" xfId="399" xr:uid="{00000000-0005-0000-0000-00000B000000}"/>
    <cellStyle name="쉼표 [0] 2 2 6 3 4 2" xfId="807" xr:uid="{EF510765-B07B-4F6B-827A-BAEE83ACE237}"/>
    <cellStyle name="쉼표 [0] 2 2 6 3 5" xfId="501" xr:uid="{CEE01129-337E-49F1-B5FA-08CC0402615B}"/>
    <cellStyle name="쉼표 [0] 2 2 6 4" xfId="127" xr:uid="{00000000-0005-0000-0000-00001E000000}"/>
    <cellStyle name="쉼표 [0] 2 2 6 4 2" xfId="535" xr:uid="{E4D03EE8-A51E-4C43-9F50-9B296415D2B3}"/>
    <cellStyle name="쉼표 [0] 2 2 6 5" xfId="229" xr:uid="{00000000-0005-0000-0000-00001E000000}"/>
    <cellStyle name="쉼표 [0] 2 2 6 5 2" xfId="637" xr:uid="{0C69A5D8-4E39-46ED-8A1B-7156090E009C}"/>
    <cellStyle name="쉼표 [0] 2 2 6 6" xfId="331" xr:uid="{00000000-0005-0000-0000-000003000000}"/>
    <cellStyle name="쉼표 [0] 2 2 6 6 2" xfId="739" xr:uid="{814E04FB-DEF7-4231-A368-D80749F4B021}"/>
    <cellStyle name="쉼표 [0] 2 2 6 7" xfId="433" xr:uid="{BCE649A3-CE5F-477A-AE12-5858C6D53ED0}"/>
    <cellStyle name="쉼표 [0] 2 2 7" xfId="31" xr:uid="{00000000-0005-0000-0000-000003000000}"/>
    <cellStyle name="쉼표 [0] 2 2 7 2" xfId="65" xr:uid="{00000000-0005-0000-0000-00000C000000}"/>
    <cellStyle name="쉼표 [0] 2 2 7 2 2" xfId="167" xr:uid="{00000000-0005-0000-0000-000022000000}"/>
    <cellStyle name="쉼표 [0] 2 2 7 2 2 2" xfId="575" xr:uid="{57C59333-DD89-4115-B076-C36B0012E3CA}"/>
    <cellStyle name="쉼표 [0] 2 2 7 2 3" xfId="269" xr:uid="{00000000-0005-0000-0000-000022000000}"/>
    <cellStyle name="쉼표 [0] 2 2 7 2 3 2" xfId="677" xr:uid="{A53572E2-4321-4EA1-859F-7DF18DEF6A5F}"/>
    <cellStyle name="쉼표 [0] 2 2 7 2 4" xfId="371" xr:uid="{00000000-0005-0000-0000-00000C000000}"/>
    <cellStyle name="쉼표 [0] 2 2 7 2 4 2" xfId="779" xr:uid="{71E59F57-E77B-4F74-8D97-5E4CCE860BC5}"/>
    <cellStyle name="쉼표 [0] 2 2 7 2 5" xfId="473" xr:uid="{B366BD01-9531-43EB-B8EE-A7900CA63C86}"/>
    <cellStyle name="쉼표 [0] 2 2 7 3" xfId="99" xr:uid="{00000000-0005-0000-0000-00000C000000}"/>
    <cellStyle name="쉼표 [0] 2 2 7 3 2" xfId="201" xr:uid="{00000000-0005-0000-0000-000023000000}"/>
    <cellStyle name="쉼표 [0] 2 2 7 3 2 2" xfId="609" xr:uid="{B172E8A0-ED45-4B07-9146-D4D1C7C8E3AD}"/>
    <cellStyle name="쉼표 [0] 2 2 7 3 3" xfId="303" xr:uid="{00000000-0005-0000-0000-000023000000}"/>
    <cellStyle name="쉼표 [0] 2 2 7 3 3 2" xfId="711" xr:uid="{46A1D96D-DE39-4B0E-AE15-EAA805F205B4}"/>
    <cellStyle name="쉼표 [0] 2 2 7 3 4" xfId="405" xr:uid="{00000000-0005-0000-0000-00000C000000}"/>
    <cellStyle name="쉼표 [0] 2 2 7 3 4 2" xfId="813" xr:uid="{8696BF1F-86B3-48CB-9971-BC3A37EC7277}"/>
    <cellStyle name="쉼표 [0] 2 2 7 3 5" xfId="507" xr:uid="{B0CD0FD4-92E1-4D8A-8DB9-576B7B00F756}"/>
    <cellStyle name="쉼표 [0] 2 2 7 4" xfId="133" xr:uid="{00000000-0005-0000-0000-000021000000}"/>
    <cellStyle name="쉼표 [0] 2 2 7 4 2" xfId="541" xr:uid="{2CB594EE-FE5E-4DA2-BFB5-8589EA97FE19}"/>
    <cellStyle name="쉼표 [0] 2 2 7 5" xfId="235" xr:uid="{00000000-0005-0000-0000-000021000000}"/>
    <cellStyle name="쉼표 [0] 2 2 7 5 2" xfId="643" xr:uid="{0DF3D411-2DAC-4D06-AE23-7CEF223C1EA6}"/>
    <cellStyle name="쉼표 [0] 2 2 7 6" xfId="337" xr:uid="{00000000-0005-0000-0000-000003000000}"/>
    <cellStyle name="쉼표 [0] 2 2 7 6 2" xfId="745" xr:uid="{2DA87647-EE36-4A2E-8F04-AA11E1CEC06C}"/>
    <cellStyle name="쉼표 [0] 2 2 7 7" xfId="439" xr:uid="{53D4A898-25D5-4DAE-B082-4A32E6AA2ACC}"/>
    <cellStyle name="쉼표 [0] 2 2 8" xfId="35" xr:uid="{00000000-0005-0000-0000-000003000000}"/>
    <cellStyle name="쉼표 [0] 2 2 8 2" xfId="69" xr:uid="{00000000-0005-0000-0000-00000D000000}"/>
    <cellStyle name="쉼표 [0] 2 2 8 2 2" xfId="171" xr:uid="{00000000-0005-0000-0000-000025000000}"/>
    <cellStyle name="쉼표 [0] 2 2 8 2 2 2" xfId="579" xr:uid="{D1A3E1B3-B646-4B53-B53C-ED163A5F2394}"/>
    <cellStyle name="쉼표 [0] 2 2 8 2 3" xfId="273" xr:uid="{00000000-0005-0000-0000-000025000000}"/>
    <cellStyle name="쉼표 [0] 2 2 8 2 3 2" xfId="681" xr:uid="{2666D890-A7E1-4BB4-9C24-F12997C0728C}"/>
    <cellStyle name="쉼표 [0] 2 2 8 2 4" xfId="375" xr:uid="{00000000-0005-0000-0000-00000D000000}"/>
    <cellStyle name="쉼표 [0] 2 2 8 2 4 2" xfId="783" xr:uid="{62167064-E6EA-4977-AB25-D7B006219EBE}"/>
    <cellStyle name="쉼표 [0] 2 2 8 2 5" xfId="477" xr:uid="{6618C684-E7FE-477B-916D-2D43AB59AAD7}"/>
    <cellStyle name="쉼표 [0] 2 2 8 3" xfId="103" xr:uid="{00000000-0005-0000-0000-00000D000000}"/>
    <cellStyle name="쉼표 [0] 2 2 8 3 2" xfId="205" xr:uid="{00000000-0005-0000-0000-000026000000}"/>
    <cellStyle name="쉼표 [0] 2 2 8 3 2 2" xfId="613" xr:uid="{09738FBD-044D-4CBE-A67C-19BB80A3CA6C}"/>
    <cellStyle name="쉼표 [0] 2 2 8 3 3" xfId="307" xr:uid="{00000000-0005-0000-0000-000026000000}"/>
    <cellStyle name="쉼표 [0] 2 2 8 3 3 2" xfId="715" xr:uid="{6752327B-1622-4C76-8367-1696A081F365}"/>
    <cellStyle name="쉼표 [0] 2 2 8 3 4" xfId="409" xr:uid="{00000000-0005-0000-0000-00000D000000}"/>
    <cellStyle name="쉼표 [0] 2 2 8 3 4 2" xfId="817" xr:uid="{2579791E-98B2-4792-8685-B8A619FAA3EA}"/>
    <cellStyle name="쉼표 [0] 2 2 8 3 5" xfId="511" xr:uid="{ECF32A38-5772-4A36-BF1B-B696F4A51344}"/>
    <cellStyle name="쉼표 [0] 2 2 8 4" xfId="137" xr:uid="{00000000-0005-0000-0000-000024000000}"/>
    <cellStyle name="쉼표 [0] 2 2 8 4 2" xfId="545" xr:uid="{4F2CE45F-384F-424A-B2A7-FCB9670EB024}"/>
    <cellStyle name="쉼표 [0] 2 2 8 5" xfId="239" xr:uid="{00000000-0005-0000-0000-000024000000}"/>
    <cellStyle name="쉼표 [0] 2 2 8 5 2" xfId="647" xr:uid="{A79267C5-BE7A-42EC-8F36-4759579D3FC7}"/>
    <cellStyle name="쉼표 [0] 2 2 8 6" xfId="341" xr:uid="{00000000-0005-0000-0000-000003000000}"/>
    <cellStyle name="쉼표 [0] 2 2 8 6 2" xfId="749" xr:uid="{0537A69E-9CBD-4B8E-98B7-8C116F38092E}"/>
    <cellStyle name="쉼표 [0] 2 2 8 7" xfId="443" xr:uid="{8452CF6B-6A7F-4C7B-A4D6-9EEA49CF7F2A}"/>
    <cellStyle name="쉼표 [0] 2 2 9" xfId="39" xr:uid="{00000000-0005-0000-0000-000006000000}"/>
    <cellStyle name="쉼표 [0] 2 2 9 2" xfId="141" xr:uid="{00000000-0005-0000-0000-000027000000}"/>
    <cellStyle name="쉼표 [0] 2 2 9 2 2" xfId="549" xr:uid="{5E5F6917-0DD6-4E2B-9C08-DFC4D87D791E}"/>
    <cellStyle name="쉼표 [0] 2 2 9 3" xfId="243" xr:uid="{00000000-0005-0000-0000-000027000000}"/>
    <cellStyle name="쉼표 [0] 2 2 9 3 2" xfId="651" xr:uid="{6D8046CC-186A-4FA1-8CB6-82AE9C5FCFD4}"/>
    <cellStyle name="쉼표 [0] 2 2 9 4" xfId="345" xr:uid="{00000000-0005-0000-0000-000006000000}"/>
    <cellStyle name="쉼표 [0] 2 2 9 4 2" xfId="753" xr:uid="{BA19A4F9-91EA-45D5-A15D-22BC28E2F0E4}"/>
    <cellStyle name="쉼표 [0] 2 2 9 5" xfId="447" xr:uid="{B3031AE9-8495-4CB0-ACDE-D5460BE33B31}"/>
    <cellStyle name="쉼표 [0] 2 3" xfId="7" xr:uid="{00000000-0005-0000-0000-000002000000}"/>
    <cellStyle name="쉼표 [0] 2 3 2" xfId="41" xr:uid="{00000000-0005-0000-0000-00000E000000}"/>
    <cellStyle name="쉼표 [0] 2 3 2 2" xfId="143" xr:uid="{00000000-0005-0000-0000-000029000000}"/>
    <cellStyle name="쉼표 [0] 2 3 2 2 2" xfId="551" xr:uid="{BDE56D13-00C5-4563-BC68-7F366DCB25B6}"/>
    <cellStyle name="쉼표 [0] 2 3 2 3" xfId="245" xr:uid="{00000000-0005-0000-0000-000029000000}"/>
    <cellStyle name="쉼표 [0] 2 3 2 3 2" xfId="653" xr:uid="{CD892E8C-072C-44DD-BE2F-31FB149EE067}"/>
    <cellStyle name="쉼표 [0] 2 3 2 4" xfId="347" xr:uid="{00000000-0005-0000-0000-00000E000000}"/>
    <cellStyle name="쉼표 [0] 2 3 2 4 2" xfId="755" xr:uid="{E536EFF5-A019-4DB7-B953-CF5620DCC77B}"/>
    <cellStyle name="쉼표 [0] 2 3 2 5" xfId="449" xr:uid="{88A75982-84A7-4C62-B320-E59852F057E3}"/>
    <cellStyle name="쉼표 [0] 2 3 3" xfId="75" xr:uid="{00000000-0005-0000-0000-00000E000000}"/>
    <cellStyle name="쉼표 [0] 2 3 3 2" xfId="177" xr:uid="{00000000-0005-0000-0000-00002A000000}"/>
    <cellStyle name="쉼표 [0] 2 3 3 2 2" xfId="585" xr:uid="{0C9F57DB-562C-47F5-BE2B-D28FA473EF66}"/>
    <cellStyle name="쉼표 [0] 2 3 3 3" xfId="279" xr:uid="{00000000-0005-0000-0000-00002A000000}"/>
    <cellStyle name="쉼표 [0] 2 3 3 3 2" xfId="687" xr:uid="{7A059AD5-CDBF-4B3C-972B-4243DA14C899}"/>
    <cellStyle name="쉼표 [0] 2 3 3 4" xfId="381" xr:uid="{00000000-0005-0000-0000-00000E000000}"/>
    <cellStyle name="쉼표 [0] 2 3 3 4 2" xfId="789" xr:uid="{B7297AC4-BCD6-4946-A96D-77AEE611D89D}"/>
    <cellStyle name="쉼표 [0] 2 3 3 5" xfId="483" xr:uid="{A9256AB6-8ECF-48DB-8A67-5EDF1DAEECA6}"/>
    <cellStyle name="쉼표 [0] 2 3 4" xfId="109" xr:uid="{00000000-0005-0000-0000-000028000000}"/>
    <cellStyle name="쉼표 [0] 2 3 4 2" xfId="517" xr:uid="{6A7CE50A-C5A9-4A44-84D9-9B232AE80B5A}"/>
    <cellStyle name="쉼표 [0] 2 3 5" xfId="211" xr:uid="{00000000-0005-0000-0000-000028000000}"/>
    <cellStyle name="쉼표 [0] 2 3 5 2" xfId="619" xr:uid="{595A434F-CFA4-4A1C-A78C-C85180E83A04}"/>
    <cellStyle name="쉼표 [0] 2 3 6" xfId="313" xr:uid="{00000000-0005-0000-0000-000002000000}"/>
    <cellStyle name="쉼표 [0] 2 3 6 2" xfId="721" xr:uid="{961D1991-671B-4C5F-914C-91CFD56788D6}"/>
    <cellStyle name="쉼표 [0] 2 3 7" xfId="415" xr:uid="{CC006D13-06F9-4677-BA15-4C737DCA47FB}"/>
    <cellStyle name="쉼표 [0] 2 4" xfId="11" xr:uid="{00000000-0005-0000-0000-000002000000}"/>
    <cellStyle name="쉼표 [0] 2 4 2" xfId="45" xr:uid="{00000000-0005-0000-0000-00000F000000}"/>
    <cellStyle name="쉼표 [0] 2 4 2 2" xfId="147" xr:uid="{00000000-0005-0000-0000-00002C000000}"/>
    <cellStyle name="쉼표 [0] 2 4 2 2 2" xfId="555" xr:uid="{4719E808-4282-416E-B285-B1B08C023B23}"/>
    <cellStyle name="쉼표 [0] 2 4 2 3" xfId="249" xr:uid="{00000000-0005-0000-0000-00002C000000}"/>
    <cellStyle name="쉼표 [0] 2 4 2 3 2" xfId="657" xr:uid="{3FCC5978-3FE4-4112-8428-C7525061EB14}"/>
    <cellStyle name="쉼표 [0] 2 4 2 4" xfId="351" xr:uid="{00000000-0005-0000-0000-00000F000000}"/>
    <cellStyle name="쉼표 [0] 2 4 2 4 2" xfId="759" xr:uid="{BE8C47F3-2A62-4F9D-B636-94829AA9914D}"/>
    <cellStyle name="쉼표 [0] 2 4 2 5" xfId="453" xr:uid="{3EBF6664-D8B1-441E-8A2A-FB9378F396B2}"/>
    <cellStyle name="쉼표 [0] 2 4 3" xfId="79" xr:uid="{00000000-0005-0000-0000-00000F000000}"/>
    <cellStyle name="쉼표 [0] 2 4 3 2" xfId="181" xr:uid="{00000000-0005-0000-0000-00002D000000}"/>
    <cellStyle name="쉼표 [0] 2 4 3 2 2" xfId="589" xr:uid="{472EE9C0-A857-41F7-899C-73CDCF7D89F6}"/>
    <cellStyle name="쉼표 [0] 2 4 3 3" xfId="283" xr:uid="{00000000-0005-0000-0000-00002D000000}"/>
    <cellStyle name="쉼표 [0] 2 4 3 3 2" xfId="691" xr:uid="{211A09A5-6CC0-4582-A2DA-9A51AEF700D6}"/>
    <cellStyle name="쉼표 [0] 2 4 3 4" xfId="385" xr:uid="{00000000-0005-0000-0000-00000F000000}"/>
    <cellStyle name="쉼표 [0] 2 4 3 4 2" xfId="793" xr:uid="{7F001311-D5C9-43CB-90DB-2F3E15727EEB}"/>
    <cellStyle name="쉼표 [0] 2 4 3 5" xfId="487" xr:uid="{91B83388-459A-480F-8FF6-A3A2271893E8}"/>
    <cellStyle name="쉼표 [0] 2 4 4" xfId="113" xr:uid="{00000000-0005-0000-0000-00002B000000}"/>
    <cellStyle name="쉼표 [0] 2 4 4 2" xfId="521" xr:uid="{F016F1E2-CE0A-4B40-918B-D489F3D19793}"/>
    <cellStyle name="쉼표 [0] 2 4 5" xfId="215" xr:uid="{00000000-0005-0000-0000-00002B000000}"/>
    <cellStyle name="쉼표 [0] 2 4 5 2" xfId="623" xr:uid="{47340D10-B18C-420C-8F2E-C440BBF9B94E}"/>
    <cellStyle name="쉼표 [0] 2 4 6" xfId="317" xr:uid="{00000000-0005-0000-0000-000002000000}"/>
    <cellStyle name="쉼표 [0] 2 4 6 2" xfId="725" xr:uid="{94F8AEE3-091A-40FD-B01E-C5AE93D3527A}"/>
    <cellStyle name="쉼표 [0] 2 4 7" xfId="419" xr:uid="{6565946E-634D-4DEA-AA54-5D7FCB081DEA}"/>
    <cellStyle name="쉼표 [0] 2 5" xfId="15" xr:uid="{00000000-0005-0000-0000-000001000000}"/>
    <cellStyle name="쉼표 [0] 2 5 2" xfId="49" xr:uid="{00000000-0005-0000-0000-000010000000}"/>
    <cellStyle name="쉼표 [0] 2 5 2 2" xfId="151" xr:uid="{00000000-0005-0000-0000-00002F000000}"/>
    <cellStyle name="쉼표 [0] 2 5 2 2 2" xfId="559" xr:uid="{D6BB90C1-1BC7-4C5E-9BA9-285DCE777113}"/>
    <cellStyle name="쉼표 [0] 2 5 2 3" xfId="253" xr:uid="{00000000-0005-0000-0000-00002F000000}"/>
    <cellStyle name="쉼표 [0] 2 5 2 3 2" xfId="661" xr:uid="{645F21D3-60B2-4C6D-9755-92F0B6651837}"/>
    <cellStyle name="쉼표 [0] 2 5 2 4" xfId="355" xr:uid="{00000000-0005-0000-0000-000010000000}"/>
    <cellStyle name="쉼표 [0] 2 5 2 4 2" xfId="763" xr:uid="{CC16A0BC-DF6E-4E4E-A47D-0A05194E63CF}"/>
    <cellStyle name="쉼표 [0] 2 5 2 5" xfId="457" xr:uid="{3C818AD9-0781-4818-97CB-433AF73FF141}"/>
    <cellStyle name="쉼표 [0] 2 5 3" xfId="83" xr:uid="{00000000-0005-0000-0000-000010000000}"/>
    <cellStyle name="쉼표 [0] 2 5 3 2" xfId="185" xr:uid="{00000000-0005-0000-0000-000030000000}"/>
    <cellStyle name="쉼표 [0] 2 5 3 2 2" xfId="593" xr:uid="{14EBB16A-D040-4B4E-B35D-65C1D3D4A863}"/>
    <cellStyle name="쉼표 [0] 2 5 3 3" xfId="287" xr:uid="{00000000-0005-0000-0000-000030000000}"/>
    <cellStyle name="쉼표 [0] 2 5 3 3 2" xfId="695" xr:uid="{63AFB543-C652-450A-98CD-C022CC82928A}"/>
    <cellStyle name="쉼표 [0] 2 5 3 4" xfId="389" xr:uid="{00000000-0005-0000-0000-000010000000}"/>
    <cellStyle name="쉼표 [0] 2 5 3 4 2" xfId="797" xr:uid="{EE5C6CFF-554E-4C91-8731-45C932BE32F1}"/>
    <cellStyle name="쉼표 [0] 2 5 3 5" xfId="491" xr:uid="{06B8C616-5EA3-4544-9D47-B7DB59D26AB8}"/>
    <cellStyle name="쉼표 [0] 2 5 4" xfId="117" xr:uid="{00000000-0005-0000-0000-00002E000000}"/>
    <cellStyle name="쉼표 [0] 2 5 4 2" xfId="525" xr:uid="{1A19C38C-EC7F-4037-BC55-6E3DD1409685}"/>
    <cellStyle name="쉼표 [0] 2 5 5" xfId="219" xr:uid="{00000000-0005-0000-0000-00002E000000}"/>
    <cellStyle name="쉼표 [0] 2 5 5 2" xfId="627" xr:uid="{203644D2-7ABA-4CDF-9077-585BD62F34BA}"/>
    <cellStyle name="쉼표 [0] 2 5 6" xfId="321" xr:uid="{00000000-0005-0000-0000-000001000000}"/>
    <cellStyle name="쉼표 [0] 2 5 6 2" xfId="729" xr:uid="{8ED551B2-B30F-468A-AA80-13B1AAAE4F90}"/>
    <cellStyle name="쉼표 [0] 2 5 7" xfId="423" xr:uid="{E9AA0F90-A9F9-4599-B8E3-4385B61DB534}"/>
    <cellStyle name="쉼표 [0] 2 6" xfId="19" xr:uid="{00000000-0005-0000-0000-000003000000}"/>
    <cellStyle name="쉼표 [0] 2 6 2" xfId="53" xr:uid="{00000000-0005-0000-0000-000011000000}"/>
    <cellStyle name="쉼표 [0] 2 6 2 2" xfId="155" xr:uid="{00000000-0005-0000-0000-000032000000}"/>
    <cellStyle name="쉼표 [0] 2 6 2 2 2" xfId="563" xr:uid="{E8EA1A3B-11F8-4D15-BA93-431CA6F0EE1E}"/>
    <cellStyle name="쉼표 [0] 2 6 2 3" xfId="257" xr:uid="{00000000-0005-0000-0000-000032000000}"/>
    <cellStyle name="쉼표 [0] 2 6 2 3 2" xfId="665" xr:uid="{FF6314F7-3258-4D20-A594-7E19BDB7A396}"/>
    <cellStyle name="쉼표 [0] 2 6 2 4" xfId="359" xr:uid="{00000000-0005-0000-0000-000011000000}"/>
    <cellStyle name="쉼표 [0] 2 6 2 4 2" xfId="767" xr:uid="{96C52582-2439-4C11-BC14-9800AF6526D9}"/>
    <cellStyle name="쉼표 [0] 2 6 2 5" xfId="461" xr:uid="{32EE2A8B-2300-4FC4-B5CA-495D7805FFC8}"/>
    <cellStyle name="쉼표 [0] 2 6 3" xfId="87" xr:uid="{00000000-0005-0000-0000-000011000000}"/>
    <cellStyle name="쉼표 [0] 2 6 3 2" xfId="189" xr:uid="{00000000-0005-0000-0000-000033000000}"/>
    <cellStyle name="쉼표 [0] 2 6 3 2 2" xfId="597" xr:uid="{3F965055-ED1F-407C-8168-4AE8525E0C0F}"/>
    <cellStyle name="쉼표 [0] 2 6 3 3" xfId="291" xr:uid="{00000000-0005-0000-0000-000033000000}"/>
    <cellStyle name="쉼표 [0] 2 6 3 3 2" xfId="699" xr:uid="{3A41AF55-D876-4CA1-8540-E7C2CA224266}"/>
    <cellStyle name="쉼표 [0] 2 6 3 4" xfId="393" xr:uid="{00000000-0005-0000-0000-000011000000}"/>
    <cellStyle name="쉼표 [0] 2 6 3 4 2" xfId="801" xr:uid="{B4225037-3105-425C-831B-4F56C697BC47}"/>
    <cellStyle name="쉼표 [0] 2 6 3 5" xfId="495" xr:uid="{F9D56234-BFE6-47BD-B0A0-69C6BBBE5F74}"/>
    <cellStyle name="쉼표 [0] 2 6 4" xfId="121" xr:uid="{00000000-0005-0000-0000-000031000000}"/>
    <cellStyle name="쉼표 [0] 2 6 4 2" xfId="529" xr:uid="{B83E8ECC-995A-484D-A32D-E661E20F0AC4}"/>
    <cellStyle name="쉼표 [0] 2 6 5" xfId="223" xr:uid="{00000000-0005-0000-0000-000031000000}"/>
    <cellStyle name="쉼표 [0] 2 6 5 2" xfId="631" xr:uid="{AC1F5505-A190-4FFF-8357-4A4958D554EE}"/>
    <cellStyle name="쉼표 [0] 2 6 6" xfId="325" xr:uid="{00000000-0005-0000-0000-000003000000}"/>
    <cellStyle name="쉼표 [0] 2 6 6 2" xfId="733" xr:uid="{E38ADE43-C16F-422D-A141-E2997A302136}"/>
    <cellStyle name="쉼표 [0] 2 6 7" xfId="427" xr:uid="{221E8BE5-A51B-4894-A6D4-AB75536013C0}"/>
    <cellStyle name="쉼표 [0] 2 7" xfId="23" xr:uid="{00000000-0005-0000-0000-000002000000}"/>
    <cellStyle name="쉼표 [0] 2 7 2" xfId="57" xr:uid="{00000000-0005-0000-0000-000012000000}"/>
    <cellStyle name="쉼표 [0] 2 7 2 2" xfId="159" xr:uid="{00000000-0005-0000-0000-000035000000}"/>
    <cellStyle name="쉼표 [0] 2 7 2 2 2" xfId="567" xr:uid="{B5767F4B-CC08-4245-ACCA-B6EBC0268446}"/>
    <cellStyle name="쉼표 [0] 2 7 2 3" xfId="261" xr:uid="{00000000-0005-0000-0000-000035000000}"/>
    <cellStyle name="쉼표 [0] 2 7 2 3 2" xfId="669" xr:uid="{B1D7923A-FC93-4180-BC71-A32D270229DE}"/>
    <cellStyle name="쉼표 [0] 2 7 2 4" xfId="363" xr:uid="{00000000-0005-0000-0000-000012000000}"/>
    <cellStyle name="쉼표 [0] 2 7 2 4 2" xfId="771" xr:uid="{48A4F5C5-E719-442D-8C85-1B4EC25939CD}"/>
    <cellStyle name="쉼표 [0] 2 7 2 5" xfId="465" xr:uid="{206961B9-6F17-49FE-8DA1-ED952C99A8F5}"/>
    <cellStyle name="쉼표 [0] 2 7 3" xfId="91" xr:uid="{00000000-0005-0000-0000-000012000000}"/>
    <cellStyle name="쉼표 [0] 2 7 3 2" xfId="193" xr:uid="{00000000-0005-0000-0000-000036000000}"/>
    <cellStyle name="쉼표 [0] 2 7 3 2 2" xfId="601" xr:uid="{928842D1-23EA-4EBE-924C-6045356E0B51}"/>
    <cellStyle name="쉼표 [0] 2 7 3 3" xfId="295" xr:uid="{00000000-0005-0000-0000-000036000000}"/>
    <cellStyle name="쉼표 [0] 2 7 3 3 2" xfId="703" xr:uid="{09C6F86D-9D69-4C3F-9FD6-068C5F688E4C}"/>
    <cellStyle name="쉼표 [0] 2 7 3 4" xfId="397" xr:uid="{00000000-0005-0000-0000-000012000000}"/>
    <cellStyle name="쉼표 [0] 2 7 3 4 2" xfId="805" xr:uid="{2417DE94-B403-45F9-A596-542106469B3E}"/>
    <cellStyle name="쉼표 [0] 2 7 3 5" xfId="499" xr:uid="{D0555171-8DB5-4BC9-98E3-977414B7ED68}"/>
    <cellStyle name="쉼표 [0] 2 7 4" xfId="125" xr:uid="{00000000-0005-0000-0000-000034000000}"/>
    <cellStyle name="쉼표 [0] 2 7 4 2" xfId="533" xr:uid="{9B207BD7-04AA-4395-803D-3421C1797CDA}"/>
    <cellStyle name="쉼표 [0] 2 7 5" xfId="227" xr:uid="{00000000-0005-0000-0000-000034000000}"/>
    <cellStyle name="쉼표 [0] 2 7 5 2" xfId="635" xr:uid="{958A44FF-1DBD-49F7-9F07-40D56F68FCE5}"/>
    <cellStyle name="쉼표 [0] 2 7 6" xfId="329" xr:uid="{00000000-0005-0000-0000-000002000000}"/>
    <cellStyle name="쉼표 [0] 2 7 6 2" xfId="737" xr:uid="{2B1AA7C0-AC97-46CE-9DCF-FB3C58FB3E12}"/>
    <cellStyle name="쉼표 [0] 2 7 7" xfId="431" xr:uid="{33F3E918-E06C-43AC-B735-DB0C6A68E623}"/>
    <cellStyle name="쉼표 [0] 2 8" xfId="27" xr:uid="{00000000-0005-0000-0000-000002000000}"/>
    <cellStyle name="쉼표 [0] 2 8 2" xfId="61" xr:uid="{00000000-0005-0000-0000-000013000000}"/>
    <cellStyle name="쉼표 [0] 2 8 2 2" xfId="163" xr:uid="{00000000-0005-0000-0000-000038000000}"/>
    <cellStyle name="쉼표 [0] 2 8 2 2 2" xfId="571" xr:uid="{25201C78-491A-415A-8C5B-09D5C5592532}"/>
    <cellStyle name="쉼표 [0] 2 8 2 3" xfId="265" xr:uid="{00000000-0005-0000-0000-000038000000}"/>
    <cellStyle name="쉼표 [0] 2 8 2 3 2" xfId="673" xr:uid="{1084377C-57B4-458B-8404-038C06087554}"/>
    <cellStyle name="쉼표 [0] 2 8 2 4" xfId="367" xr:uid="{00000000-0005-0000-0000-000013000000}"/>
    <cellStyle name="쉼표 [0] 2 8 2 4 2" xfId="775" xr:uid="{BE028DDD-8A92-45C9-8F24-882307D0EE35}"/>
    <cellStyle name="쉼표 [0] 2 8 2 5" xfId="469" xr:uid="{49366BD3-281F-4E02-99AE-C66D4FDE0C50}"/>
    <cellStyle name="쉼표 [0] 2 8 3" xfId="95" xr:uid="{00000000-0005-0000-0000-000013000000}"/>
    <cellStyle name="쉼표 [0] 2 8 3 2" xfId="197" xr:uid="{00000000-0005-0000-0000-000039000000}"/>
    <cellStyle name="쉼표 [0] 2 8 3 2 2" xfId="605" xr:uid="{B2A07F16-0E84-4985-AECD-85B8B8157789}"/>
    <cellStyle name="쉼표 [0] 2 8 3 3" xfId="299" xr:uid="{00000000-0005-0000-0000-000039000000}"/>
    <cellStyle name="쉼표 [0] 2 8 3 3 2" xfId="707" xr:uid="{6A5ECFEA-7248-41D0-89BF-746AEFF798A3}"/>
    <cellStyle name="쉼표 [0] 2 8 3 4" xfId="401" xr:uid="{00000000-0005-0000-0000-000013000000}"/>
    <cellStyle name="쉼표 [0] 2 8 3 4 2" xfId="809" xr:uid="{DB3454AB-92C7-4A7F-B6B8-022EBB8EB400}"/>
    <cellStyle name="쉼표 [0] 2 8 3 5" xfId="503" xr:uid="{B56FED11-18BB-447B-91D1-B58D109AAE8B}"/>
    <cellStyle name="쉼표 [0] 2 8 4" xfId="129" xr:uid="{00000000-0005-0000-0000-000037000000}"/>
    <cellStyle name="쉼표 [0] 2 8 4 2" xfId="537" xr:uid="{130D3168-B2DA-4B45-861A-79148F2A8E58}"/>
    <cellStyle name="쉼표 [0] 2 8 5" xfId="231" xr:uid="{00000000-0005-0000-0000-000037000000}"/>
    <cellStyle name="쉼표 [0] 2 8 5 2" xfId="639" xr:uid="{4966C836-B2BB-4F74-9D1E-1CCA06C0E087}"/>
    <cellStyle name="쉼표 [0] 2 8 6" xfId="333" xr:uid="{00000000-0005-0000-0000-000002000000}"/>
    <cellStyle name="쉼표 [0] 2 8 6 2" xfId="741" xr:uid="{D1778203-2C0D-4D76-A0B5-9D6F338FA68E}"/>
    <cellStyle name="쉼표 [0] 2 8 7" xfId="435" xr:uid="{06C174B3-7A69-40FA-A871-B0A869015A23}"/>
    <cellStyle name="쉼표 [0] 2 9" xfId="29" xr:uid="{00000000-0005-0000-0000-000002000000}"/>
    <cellStyle name="쉼표 [0] 2 9 2" xfId="63" xr:uid="{00000000-0005-0000-0000-000014000000}"/>
    <cellStyle name="쉼표 [0] 2 9 2 2" xfId="165" xr:uid="{00000000-0005-0000-0000-00003B000000}"/>
    <cellStyle name="쉼표 [0] 2 9 2 2 2" xfId="573" xr:uid="{85A596FC-408A-407B-8D22-900AA53521B1}"/>
    <cellStyle name="쉼표 [0] 2 9 2 3" xfId="267" xr:uid="{00000000-0005-0000-0000-00003B000000}"/>
    <cellStyle name="쉼표 [0] 2 9 2 3 2" xfId="675" xr:uid="{62D3FC30-ABB2-4E00-9D02-58E13036A6AE}"/>
    <cellStyle name="쉼표 [0] 2 9 2 4" xfId="369" xr:uid="{00000000-0005-0000-0000-000014000000}"/>
    <cellStyle name="쉼표 [0] 2 9 2 4 2" xfId="777" xr:uid="{68F9B4C2-4991-4D24-BDE3-B5449633CD64}"/>
    <cellStyle name="쉼표 [0] 2 9 2 5" xfId="471" xr:uid="{C47DDE15-B5E2-4F91-A4E6-FE39649829EE}"/>
    <cellStyle name="쉼표 [0] 2 9 3" xfId="97" xr:uid="{00000000-0005-0000-0000-000014000000}"/>
    <cellStyle name="쉼표 [0] 2 9 3 2" xfId="199" xr:uid="{00000000-0005-0000-0000-00003C000000}"/>
    <cellStyle name="쉼표 [0] 2 9 3 2 2" xfId="607" xr:uid="{CCC8E1DB-969D-4856-BAE9-C1A95B78709B}"/>
    <cellStyle name="쉼표 [0] 2 9 3 3" xfId="301" xr:uid="{00000000-0005-0000-0000-00003C000000}"/>
    <cellStyle name="쉼표 [0] 2 9 3 3 2" xfId="709" xr:uid="{9E27E738-4812-470B-B1FE-9B8CE389E8A6}"/>
    <cellStyle name="쉼표 [0] 2 9 3 4" xfId="403" xr:uid="{00000000-0005-0000-0000-000014000000}"/>
    <cellStyle name="쉼표 [0] 2 9 3 4 2" xfId="811" xr:uid="{7E37F25C-1129-48C8-B030-B85A0520D3BF}"/>
    <cellStyle name="쉼표 [0] 2 9 3 5" xfId="505" xr:uid="{38912D23-4C12-4162-B5F3-6C6CD9C2306C}"/>
    <cellStyle name="쉼표 [0] 2 9 4" xfId="131" xr:uid="{00000000-0005-0000-0000-00003A000000}"/>
    <cellStyle name="쉼표 [0] 2 9 4 2" xfId="539" xr:uid="{102F8778-57A9-45F3-B015-71CB249BA4CC}"/>
    <cellStyle name="쉼표 [0] 2 9 5" xfId="233" xr:uid="{00000000-0005-0000-0000-00003A000000}"/>
    <cellStyle name="쉼표 [0] 2 9 5 2" xfId="641" xr:uid="{3F2CC2D1-789B-4762-BE6B-493C9E37DA9E}"/>
    <cellStyle name="쉼표 [0] 2 9 6" xfId="335" xr:uid="{00000000-0005-0000-0000-000002000000}"/>
    <cellStyle name="쉼표 [0] 2 9 6 2" xfId="743" xr:uid="{946B1021-159B-4EC4-A694-1931935CCAA3}"/>
    <cellStyle name="쉼표 [0] 2 9 7" xfId="437" xr:uid="{6624BF73-5B74-44AD-9F1A-02A42CDE84BA}"/>
    <cellStyle name="쉼표 [0] 3" xfId="4" xr:uid="{00000000-0005-0000-0000-000031000000}"/>
    <cellStyle name="쉼표 [0] 3 10" xfId="72" xr:uid="{00000000-0005-0000-0000-000015000000}"/>
    <cellStyle name="쉼표 [0] 3 10 2" xfId="174" xr:uid="{00000000-0005-0000-0000-00003E000000}"/>
    <cellStyle name="쉼표 [0] 3 10 2 2" xfId="582" xr:uid="{9860389B-AE46-4402-A380-2DE4597022C8}"/>
    <cellStyle name="쉼표 [0] 3 10 3" xfId="276" xr:uid="{00000000-0005-0000-0000-00003E000000}"/>
    <cellStyle name="쉼표 [0] 3 10 3 2" xfId="684" xr:uid="{E767896C-1213-4D16-BE0F-438365B0C063}"/>
    <cellStyle name="쉼표 [0] 3 10 4" xfId="378" xr:uid="{00000000-0005-0000-0000-000015000000}"/>
    <cellStyle name="쉼표 [0] 3 10 4 2" xfId="786" xr:uid="{54DCE755-B80F-4F11-B121-FECA262C7F21}"/>
    <cellStyle name="쉼표 [0] 3 10 5" xfId="480" xr:uid="{BD08AF37-7EEE-4F5C-AF9B-BD88FDA72716}"/>
    <cellStyle name="쉼표 [0] 3 11" xfId="106" xr:uid="{00000000-0005-0000-0000-00003D000000}"/>
    <cellStyle name="쉼표 [0] 3 11 2" xfId="514" xr:uid="{C8CD1E91-A90E-4D17-A314-35EC122178B8}"/>
    <cellStyle name="쉼표 [0] 3 12" xfId="208" xr:uid="{00000000-0005-0000-0000-00003D000000}"/>
    <cellStyle name="쉼표 [0] 3 12 2" xfId="616" xr:uid="{BD5C7DD0-A80C-4AA9-9EF9-C793135476F7}"/>
    <cellStyle name="쉼표 [0] 3 13" xfId="310" xr:uid="{00000000-0005-0000-0000-000031000000}"/>
    <cellStyle name="쉼표 [0] 3 13 2" xfId="718" xr:uid="{379EE685-A847-489F-8845-104C1C493C0C}"/>
    <cellStyle name="쉼표 [0] 3 14" xfId="412" xr:uid="{BB48B56F-8081-40BF-8D30-F3E4B27CA6B9}"/>
    <cellStyle name="쉼표 [0] 3 2" xfId="8" xr:uid="{00000000-0005-0000-0000-000004000000}"/>
    <cellStyle name="쉼표 [0] 3 2 2" xfId="42" xr:uid="{00000000-0005-0000-0000-000016000000}"/>
    <cellStyle name="쉼표 [0] 3 2 2 2" xfId="144" xr:uid="{00000000-0005-0000-0000-000040000000}"/>
    <cellStyle name="쉼표 [0] 3 2 2 2 2" xfId="552" xr:uid="{70BF3D89-1510-4F75-90EA-9C4B48CE41CD}"/>
    <cellStyle name="쉼표 [0] 3 2 2 3" xfId="246" xr:uid="{00000000-0005-0000-0000-000040000000}"/>
    <cellStyle name="쉼표 [0] 3 2 2 3 2" xfId="654" xr:uid="{7806D22A-E49B-426A-9FC6-CB4928731D4E}"/>
    <cellStyle name="쉼표 [0] 3 2 2 4" xfId="348" xr:uid="{00000000-0005-0000-0000-000016000000}"/>
    <cellStyle name="쉼표 [0] 3 2 2 4 2" xfId="756" xr:uid="{23B37CA7-1CC8-4592-AD36-28FA7739275B}"/>
    <cellStyle name="쉼표 [0] 3 2 2 5" xfId="450" xr:uid="{1DE32B97-EBAC-44BA-9C97-2D5F98866E4E}"/>
    <cellStyle name="쉼표 [0] 3 2 3" xfId="76" xr:uid="{00000000-0005-0000-0000-000016000000}"/>
    <cellStyle name="쉼표 [0] 3 2 3 2" xfId="178" xr:uid="{00000000-0005-0000-0000-000041000000}"/>
    <cellStyle name="쉼표 [0] 3 2 3 2 2" xfId="586" xr:uid="{B53ADD70-EC5B-41FD-9868-A17D5CFE266D}"/>
    <cellStyle name="쉼표 [0] 3 2 3 3" xfId="280" xr:uid="{00000000-0005-0000-0000-000041000000}"/>
    <cellStyle name="쉼표 [0] 3 2 3 3 2" xfId="688" xr:uid="{8D2BF0CE-384B-4963-AD91-2E6A17EB9D93}"/>
    <cellStyle name="쉼표 [0] 3 2 3 4" xfId="382" xr:uid="{00000000-0005-0000-0000-000016000000}"/>
    <cellStyle name="쉼표 [0] 3 2 3 4 2" xfId="790" xr:uid="{9179B3B9-9276-4728-B653-82EAB4F9099F}"/>
    <cellStyle name="쉼표 [0] 3 2 3 5" xfId="484" xr:uid="{28265A80-8DE2-44C2-9BA6-B77D28AB29D0}"/>
    <cellStyle name="쉼표 [0] 3 2 4" xfId="110" xr:uid="{00000000-0005-0000-0000-00003F000000}"/>
    <cellStyle name="쉼표 [0] 3 2 4 2" xfId="518" xr:uid="{4EF141E5-08B8-4F83-A13D-6ED4A0D6A9C8}"/>
    <cellStyle name="쉼표 [0] 3 2 5" xfId="212" xr:uid="{00000000-0005-0000-0000-00003F000000}"/>
    <cellStyle name="쉼표 [0] 3 2 5 2" xfId="620" xr:uid="{26D1723D-377E-4213-A451-3838113AC3AC}"/>
    <cellStyle name="쉼표 [0] 3 2 6" xfId="314" xr:uid="{00000000-0005-0000-0000-000004000000}"/>
    <cellStyle name="쉼표 [0] 3 2 6 2" xfId="722" xr:uid="{37007286-83CD-4355-86C7-1C3732514F61}"/>
    <cellStyle name="쉼표 [0] 3 2 7" xfId="416" xr:uid="{34DD34EB-3637-4506-8280-006448992F42}"/>
    <cellStyle name="쉼표 [0] 3 3" xfId="12" xr:uid="{00000000-0005-0000-0000-000031000000}"/>
    <cellStyle name="쉼표 [0] 3 3 2" xfId="46" xr:uid="{00000000-0005-0000-0000-000017000000}"/>
    <cellStyle name="쉼표 [0] 3 3 2 2" xfId="148" xr:uid="{00000000-0005-0000-0000-000043000000}"/>
    <cellStyle name="쉼표 [0] 3 3 2 2 2" xfId="556" xr:uid="{61453494-E173-4159-8C82-728BB913AFAC}"/>
    <cellStyle name="쉼표 [0] 3 3 2 3" xfId="250" xr:uid="{00000000-0005-0000-0000-000043000000}"/>
    <cellStyle name="쉼표 [0] 3 3 2 3 2" xfId="658" xr:uid="{A4CC4619-1C9F-44A9-B73B-DCDD9089E702}"/>
    <cellStyle name="쉼표 [0] 3 3 2 4" xfId="352" xr:uid="{00000000-0005-0000-0000-000017000000}"/>
    <cellStyle name="쉼표 [0] 3 3 2 4 2" xfId="760" xr:uid="{6B88EC5C-9783-4AAD-B596-DBC99BAEDC0E}"/>
    <cellStyle name="쉼표 [0] 3 3 2 5" xfId="454" xr:uid="{DF6EE81F-BE1F-4965-BAC2-CB3F5369549B}"/>
    <cellStyle name="쉼표 [0] 3 3 3" xfId="80" xr:uid="{00000000-0005-0000-0000-000017000000}"/>
    <cellStyle name="쉼표 [0] 3 3 3 2" xfId="182" xr:uid="{00000000-0005-0000-0000-000044000000}"/>
    <cellStyle name="쉼표 [0] 3 3 3 2 2" xfId="590" xr:uid="{85D55A07-C12E-4A23-9090-B5D27FEB5862}"/>
    <cellStyle name="쉼표 [0] 3 3 3 3" xfId="284" xr:uid="{00000000-0005-0000-0000-000044000000}"/>
    <cellStyle name="쉼표 [0] 3 3 3 3 2" xfId="692" xr:uid="{49501273-E3BF-4050-98BC-C878045B9906}"/>
    <cellStyle name="쉼표 [0] 3 3 3 4" xfId="386" xr:uid="{00000000-0005-0000-0000-000017000000}"/>
    <cellStyle name="쉼표 [0] 3 3 3 4 2" xfId="794" xr:uid="{3ABE5138-16D4-4BFA-868A-AF28AED240A5}"/>
    <cellStyle name="쉼표 [0] 3 3 3 5" xfId="488" xr:uid="{9CF7685E-AA34-41F7-AB87-BD96F5DA5E2A}"/>
    <cellStyle name="쉼표 [0] 3 3 4" xfId="114" xr:uid="{00000000-0005-0000-0000-000042000000}"/>
    <cellStyle name="쉼표 [0] 3 3 4 2" xfId="522" xr:uid="{5CDC0789-35B7-4603-A1B7-4231EE2B2BE2}"/>
    <cellStyle name="쉼표 [0] 3 3 5" xfId="216" xr:uid="{00000000-0005-0000-0000-000042000000}"/>
    <cellStyle name="쉼표 [0] 3 3 5 2" xfId="624" xr:uid="{D269AD26-A600-46D2-8747-D5034A0D6BAE}"/>
    <cellStyle name="쉼표 [0] 3 3 6" xfId="318" xr:uid="{00000000-0005-0000-0000-000031000000}"/>
    <cellStyle name="쉼표 [0] 3 3 6 2" xfId="726" xr:uid="{271FB34E-6D13-4D79-8852-4EAB5C44CEC3}"/>
    <cellStyle name="쉼표 [0] 3 3 7" xfId="420" xr:uid="{BE3D5FE2-1D08-4412-A542-E694E5D6E534}"/>
    <cellStyle name="쉼표 [0] 3 4" xfId="16" xr:uid="{00000000-0005-0000-0000-000003000000}"/>
    <cellStyle name="쉼표 [0] 3 4 2" xfId="50" xr:uid="{00000000-0005-0000-0000-000018000000}"/>
    <cellStyle name="쉼표 [0] 3 4 2 2" xfId="152" xr:uid="{00000000-0005-0000-0000-000046000000}"/>
    <cellStyle name="쉼표 [0] 3 4 2 2 2" xfId="560" xr:uid="{178AEE4E-9429-44ED-BA95-92F1E4EE4662}"/>
    <cellStyle name="쉼표 [0] 3 4 2 3" xfId="254" xr:uid="{00000000-0005-0000-0000-000046000000}"/>
    <cellStyle name="쉼표 [0] 3 4 2 3 2" xfId="662" xr:uid="{4F1F60C9-58AF-49CB-975E-7CD7645DC6FE}"/>
    <cellStyle name="쉼표 [0] 3 4 2 4" xfId="356" xr:uid="{00000000-0005-0000-0000-000018000000}"/>
    <cellStyle name="쉼표 [0] 3 4 2 4 2" xfId="764" xr:uid="{168A236F-067A-49E3-B0D8-5F0B6E1E455F}"/>
    <cellStyle name="쉼표 [0] 3 4 2 5" xfId="458" xr:uid="{F61EE92D-47EB-40B2-8D1C-D499AAD58363}"/>
    <cellStyle name="쉼표 [0] 3 4 3" xfId="84" xr:uid="{00000000-0005-0000-0000-000018000000}"/>
    <cellStyle name="쉼표 [0] 3 4 3 2" xfId="186" xr:uid="{00000000-0005-0000-0000-000047000000}"/>
    <cellStyle name="쉼표 [0] 3 4 3 2 2" xfId="594" xr:uid="{2DEBCFB9-11F2-40FC-82BC-8E6968170357}"/>
    <cellStyle name="쉼표 [0] 3 4 3 3" xfId="288" xr:uid="{00000000-0005-0000-0000-000047000000}"/>
    <cellStyle name="쉼표 [0] 3 4 3 3 2" xfId="696" xr:uid="{14739311-36D4-42D8-AC0B-604F25FE32AD}"/>
    <cellStyle name="쉼표 [0] 3 4 3 4" xfId="390" xr:uid="{00000000-0005-0000-0000-000018000000}"/>
    <cellStyle name="쉼표 [0] 3 4 3 4 2" xfId="798" xr:uid="{B76BEBB4-605C-439B-BA16-567BAFD996E5}"/>
    <cellStyle name="쉼표 [0] 3 4 3 5" xfId="492" xr:uid="{341F9A73-974D-4F93-87F9-0FC8AE537800}"/>
    <cellStyle name="쉼표 [0] 3 4 4" xfId="118" xr:uid="{00000000-0005-0000-0000-000045000000}"/>
    <cellStyle name="쉼표 [0] 3 4 4 2" xfId="526" xr:uid="{0FA0AD95-052B-4BC6-8F01-E8F18C6EA7F9}"/>
    <cellStyle name="쉼표 [0] 3 4 5" xfId="220" xr:uid="{00000000-0005-0000-0000-000045000000}"/>
    <cellStyle name="쉼표 [0] 3 4 5 2" xfId="628" xr:uid="{5791E69E-BD4A-4F89-A086-A524DA436BA5}"/>
    <cellStyle name="쉼표 [0] 3 4 6" xfId="322" xr:uid="{00000000-0005-0000-0000-000003000000}"/>
    <cellStyle name="쉼표 [0] 3 4 6 2" xfId="730" xr:uid="{A568F71F-C6F8-46A7-B49D-C83BC7193BAB}"/>
    <cellStyle name="쉼표 [0] 3 4 7" xfId="424" xr:uid="{6719DD48-A8C1-4395-BFD5-8204EDDE70E5}"/>
    <cellStyle name="쉼표 [0] 3 5" xfId="20" xr:uid="{00000000-0005-0000-0000-000005000000}"/>
    <cellStyle name="쉼표 [0] 3 5 2" xfId="54" xr:uid="{00000000-0005-0000-0000-000019000000}"/>
    <cellStyle name="쉼표 [0] 3 5 2 2" xfId="156" xr:uid="{00000000-0005-0000-0000-000049000000}"/>
    <cellStyle name="쉼표 [0] 3 5 2 2 2" xfId="564" xr:uid="{230775F9-2D46-44FB-953D-DD0A2FD02861}"/>
    <cellStyle name="쉼표 [0] 3 5 2 3" xfId="258" xr:uid="{00000000-0005-0000-0000-000049000000}"/>
    <cellStyle name="쉼표 [0] 3 5 2 3 2" xfId="666" xr:uid="{7E5F4719-EF00-485C-9467-6E3212E9786E}"/>
    <cellStyle name="쉼표 [0] 3 5 2 4" xfId="360" xr:uid="{00000000-0005-0000-0000-000019000000}"/>
    <cellStyle name="쉼표 [0] 3 5 2 4 2" xfId="768" xr:uid="{B08CFC48-ABDB-48EC-9AAA-1DECEB16FFEF}"/>
    <cellStyle name="쉼표 [0] 3 5 2 5" xfId="462" xr:uid="{E9623CA6-DB66-41BF-8D07-45A9D666AFDA}"/>
    <cellStyle name="쉼표 [0] 3 5 3" xfId="88" xr:uid="{00000000-0005-0000-0000-000019000000}"/>
    <cellStyle name="쉼표 [0] 3 5 3 2" xfId="190" xr:uid="{00000000-0005-0000-0000-00004A000000}"/>
    <cellStyle name="쉼표 [0] 3 5 3 2 2" xfId="598" xr:uid="{B20A9948-611C-4E62-A01C-A2A485A30396}"/>
    <cellStyle name="쉼표 [0] 3 5 3 3" xfId="292" xr:uid="{00000000-0005-0000-0000-00004A000000}"/>
    <cellStyle name="쉼표 [0] 3 5 3 3 2" xfId="700" xr:uid="{D9C6CE68-DA59-4EB3-9F0D-C9F057015101}"/>
    <cellStyle name="쉼표 [0] 3 5 3 4" xfId="394" xr:uid="{00000000-0005-0000-0000-000019000000}"/>
    <cellStyle name="쉼표 [0] 3 5 3 4 2" xfId="802" xr:uid="{73A552C7-2AC8-4FD5-8FC7-7C10C5531419}"/>
    <cellStyle name="쉼표 [0] 3 5 3 5" xfId="496" xr:uid="{6458D4AC-A3C8-4D4F-A47F-1E5867FC8BE9}"/>
    <cellStyle name="쉼표 [0] 3 5 4" xfId="122" xr:uid="{00000000-0005-0000-0000-000048000000}"/>
    <cellStyle name="쉼표 [0] 3 5 4 2" xfId="530" xr:uid="{F4FD9D13-60AA-4462-8F53-F0FC826F47C0}"/>
    <cellStyle name="쉼표 [0] 3 5 5" xfId="224" xr:uid="{00000000-0005-0000-0000-000048000000}"/>
    <cellStyle name="쉼표 [0] 3 5 5 2" xfId="632" xr:uid="{E5E8CA5D-D575-41A5-B2D1-10087F4A092D}"/>
    <cellStyle name="쉼표 [0] 3 5 6" xfId="326" xr:uid="{00000000-0005-0000-0000-000005000000}"/>
    <cellStyle name="쉼표 [0] 3 5 6 2" xfId="734" xr:uid="{831D4A4E-D726-4E8A-862E-1E09BFD956A9}"/>
    <cellStyle name="쉼표 [0] 3 5 7" xfId="428" xr:uid="{08212963-3907-4E58-A3EE-16F42DEDE643}"/>
    <cellStyle name="쉼표 [0] 3 6" xfId="24" xr:uid="{00000000-0005-0000-0000-000004000000}"/>
    <cellStyle name="쉼표 [0] 3 6 2" xfId="58" xr:uid="{00000000-0005-0000-0000-00001A000000}"/>
    <cellStyle name="쉼표 [0] 3 6 2 2" xfId="160" xr:uid="{00000000-0005-0000-0000-00004C000000}"/>
    <cellStyle name="쉼표 [0] 3 6 2 2 2" xfId="568" xr:uid="{77263966-FBEF-4B51-847C-302E8F5EFDF2}"/>
    <cellStyle name="쉼표 [0] 3 6 2 3" xfId="262" xr:uid="{00000000-0005-0000-0000-00004C000000}"/>
    <cellStyle name="쉼표 [0] 3 6 2 3 2" xfId="670" xr:uid="{75674485-4953-4131-9AE5-E8E8DB45F5C7}"/>
    <cellStyle name="쉼표 [0] 3 6 2 4" xfId="364" xr:uid="{00000000-0005-0000-0000-00001A000000}"/>
    <cellStyle name="쉼표 [0] 3 6 2 4 2" xfId="772" xr:uid="{A2330EF3-DF19-419D-83D0-3380831C10AB}"/>
    <cellStyle name="쉼표 [0] 3 6 2 5" xfId="466" xr:uid="{10CAF0D2-6611-4C2C-BE45-677A59ACF459}"/>
    <cellStyle name="쉼표 [0] 3 6 3" xfId="92" xr:uid="{00000000-0005-0000-0000-00001A000000}"/>
    <cellStyle name="쉼표 [0] 3 6 3 2" xfId="194" xr:uid="{00000000-0005-0000-0000-00004D000000}"/>
    <cellStyle name="쉼표 [0] 3 6 3 2 2" xfId="602" xr:uid="{C768439F-8400-4D22-BA32-EBCBCA6149AB}"/>
    <cellStyle name="쉼표 [0] 3 6 3 3" xfId="296" xr:uid="{00000000-0005-0000-0000-00004D000000}"/>
    <cellStyle name="쉼표 [0] 3 6 3 3 2" xfId="704" xr:uid="{8ECB4F3D-E572-4AD9-8356-612B24743732}"/>
    <cellStyle name="쉼표 [0] 3 6 3 4" xfId="398" xr:uid="{00000000-0005-0000-0000-00001A000000}"/>
    <cellStyle name="쉼표 [0] 3 6 3 4 2" xfId="806" xr:uid="{C91BF655-C7D0-4D8D-81FD-6587945016BD}"/>
    <cellStyle name="쉼표 [0] 3 6 3 5" xfId="500" xr:uid="{802BDF60-7874-4753-87A7-F213B1C67E9D}"/>
    <cellStyle name="쉼표 [0] 3 6 4" xfId="126" xr:uid="{00000000-0005-0000-0000-00004B000000}"/>
    <cellStyle name="쉼표 [0] 3 6 4 2" xfId="534" xr:uid="{E60CC999-456F-4D23-8AC7-026B7F96D230}"/>
    <cellStyle name="쉼표 [0] 3 6 5" xfId="228" xr:uid="{00000000-0005-0000-0000-00004B000000}"/>
    <cellStyle name="쉼표 [0] 3 6 5 2" xfId="636" xr:uid="{67B8457F-5529-41FD-82DC-F97DE3FCCC75}"/>
    <cellStyle name="쉼표 [0] 3 6 6" xfId="330" xr:uid="{00000000-0005-0000-0000-000004000000}"/>
    <cellStyle name="쉼표 [0] 3 6 6 2" xfId="738" xr:uid="{C8F742BD-FE72-433F-B392-0316569B6770}"/>
    <cellStyle name="쉼표 [0] 3 6 7" xfId="432" xr:uid="{82B2E9C5-615A-4A92-98E9-4B448B193023}"/>
    <cellStyle name="쉼표 [0] 3 7" xfId="30" xr:uid="{00000000-0005-0000-0000-000004000000}"/>
    <cellStyle name="쉼표 [0] 3 7 2" xfId="64" xr:uid="{00000000-0005-0000-0000-00001B000000}"/>
    <cellStyle name="쉼표 [0] 3 7 2 2" xfId="166" xr:uid="{00000000-0005-0000-0000-00004F000000}"/>
    <cellStyle name="쉼표 [0] 3 7 2 2 2" xfId="574" xr:uid="{265C0476-D0DF-4036-9C9F-25DEAA4378B8}"/>
    <cellStyle name="쉼표 [0] 3 7 2 3" xfId="268" xr:uid="{00000000-0005-0000-0000-00004F000000}"/>
    <cellStyle name="쉼표 [0] 3 7 2 3 2" xfId="676" xr:uid="{C7C590CD-C3FF-4CBC-B99F-A396F65859B3}"/>
    <cellStyle name="쉼표 [0] 3 7 2 4" xfId="370" xr:uid="{00000000-0005-0000-0000-00001B000000}"/>
    <cellStyle name="쉼표 [0] 3 7 2 4 2" xfId="778" xr:uid="{1543A0C5-C12B-432B-89EB-6F49EE59EF66}"/>
    <cellStyle name="쉼표 [0] 3 7 2 5" xfId="472" xr:uid="{A1DD8306-E63E-48E4-8F57-F99F6B052854}"/>
    <cellStyle name="쉼표 [0] 3 7 3" xfId="98" xr:uid="{00000000-0005-0000-0000-00001B000000}"/>
    <cellStyle name="쉼표 [0] 3 7 3 2" xfId="200" xr:uid="{00000000-0005-0000-0000-000050000000}"/>
    <cellStyle name="쉼표 [0] 3 7 3 2 2" xfId="608" xr:uid="{CC6DABE9-69FE-4C46-AA89-7C335B0EC797}"/>
    <cellStyle name="쉼표 [0] 3 7 3 3" xfId="302" xr:uid="{00000000-0005-0000-0000-000050000000}"/>
    <cellStyle name="쉼표 [0] 3 7 3 3 2" xfId="710" xr:uid="{D7BD1746-830F-4091-AC46-6A87F6A3A335}"/>
    <cellStyle name="쉼표 [0] 3 7 3 4" xfId="404" xr:uid="{00000000-0005-0000-0000-00001B000000}"/>
    <cellStyle name="쉼표 [0] 3 7 3 4 2" xfId="812" xr:uid="{ED935A3A-F02A-42EB-8066-598F5519FDAB}"/>
    <cellStyle name="쉼표 [0] 3 7 3 5" xfId="506" xr:uid="{05A44605-5239-4ED5-8561-6C0571EF21EA}"/>
    <cellStyle name="쉼표 [0] 3 7 4" xfId="132" xr:uid="{00000000-0005-0000-0000-00004E000000}"/>
    <cellStyle name="쉼표 [0] 3 7 4 2" xfId="540" xr:uid="{A830F9A5-6E90-4145-B48D-E9B9C3DF3D61}"/>
    <cellStyle name="쉼표 [0] 3 7 5" xfId="234" xr:uid="{00000000-0005-0000-0000-00004E000000}"/>
    <cellStyle name="쉼표 [0] 3 7 5 2" xfId="642" xr:uid="{D5BCF949-FAFA-47C4-9236-9E18FFE49E47}"/>
    <cellStyle name="쉼표 [0] 3 7 6" xfId="336" xr:uid="{00000000-0005-0000-0000-000004000000}"/>
    <cellStyle name="쉼표 [0] 3 7 6 2" xfId="744" xr:uid="{0C4FDD98-005F-4836-8914-30D2BCBC8A3C}"/>
    <cellStyle name="쉼표 [0] 3 7 7" xfId="438" xr:uid="{EA74673E-F127-41BF-A603-106A71C92D02}"/>
    <cellStyle name="쉼표 [0] 3 8" xfId="34" xr:uid="{00000000-0005-0000-0000-000004000000}"/>
    <cellStyle name="쉼표 [0] 3 8 2" xfId="68" xr:uid="{00000000-0005-0000-0000-00001C000000}"/>
    <cellStyle name="쉼표 [0] 3 8 2 2" xfId="170" xr:uid="{00000000-0005-0000-0000-000052000000}"/>
    <cellStyle name="쉼표 [0] 3 8 2 2 2" xfId="578" xr:uid="{E82E2414-2F0E-41C2-81DC-FD8769A65B8D}"/>
    <cellStyle name="쉼표 [0] 3 8 2 3" xfId="272" xr:uid="{00000000-0005-0000-0000-000052000000}"/>
    <cellStyle name="쉼표 [0] 3 8 2 3 2" xfId="680" xr:uid="{D48D5D14-1160-4572-8829-16A0E2C8BF75}"/>
    <cellStyle name="쉼표 [0] 3 8 2 4" xfId="374" xr:uid="{00000000-0005-0000-0000-00001C000000}"/>
    <cellStyle name="쉼표 [0] 3 8 2 4 2" xfId="782" xr:uid="{34405A46-97AF-4E1D-B942-1AC14ECE5194}"/>
    <cellStyle name="쉼표 [0] 3 8 2 5" xfId="476" xr:uid="{FE80EBE3-1B47-455A-A46B-C88B562315E5}"/>
    <cellStyle name="쉼표 [0] 3 8 3" xfId="102" xr:uid="{00000000-0005-0000-0000-00001C000000}"/>
    <cellStyle name="쉼표 [0] 3 8 3 2" xfId="204" xr:uid="{00000000-0005-0000-0000-000053000000}"/>
    <cellStyle name="쉼표 [0] 3 8 3 2 2" xfId="612" xr:uid="{AE7D66FF-8711-4FE2-8E25-0BA8066E7B6D}"/>
    <cellStyle name="쉼표 [0] 3 8 3 3" xfId="306" xr:uid="{00000000-0005-0000-0000-000053000000}"/>
    <cellStyle name="쉼표 [0] 3 8 3 3 2" xfId="714" xr:uid="{B6D77BBA-2628-46CF-879C-636E91DFD51B}"/>
    <cellStyle name="쉼표 [0] 3 8 3 4" xfId="408" xr:uid="{00000000-0005-0000-0000-00001C000000}"/>
    <cellStyle name="쉼표 [0] 3 8 3 4 2" xfId="816" xr:uid="{B910F154-232A-4001-A8D6-985D4680E7F8}"/>
    <cellStyle name="쉼표 [0] 3 8 3 5" xfId="510" xr:uid="{AC9F06A2-D5F8-4F95-AA40-C510FC70B0C4}"/>
    <cellStyle name="쉼표 [0] 3 8 4" xfId="136" xr:uid="{00000000-0005-0000-0000-000051000000}"/>
    <cellStyle name="쉼표 [0] 3 8 4 2" xfId="544" xr:uid="{184B149D-CB27-4AFB-BCBE-DA918811A439}"/>
    <cellStyle name="쉼표 [0] 3 8 5" xfId="238" xr:uid="{00000000-0005-0000-0000-000051000000}"/>
    <cellStyle name="쉼표 [0] 3 8 5 2" xfId="646" xr:uid="{AB4DC3D6-6E00-46B0-A573-6317F5FE41E3}"/>
    <cellStyle name="쉼표 [0] 3 8 6" xfId="340" xr:uid="{00000000-0005-0000-0000-000004000000}"/>
    <cellStyle name="쉼표 [0] 3 8 6 2" xfId="748" xr:uid="{C655C76B-CFF7-4E93-BDAD-BF14F8AAF422}"/>
    <cellStyle name="쉼표 [0] 3 8 7" xfId="442" xr:uid="{39D2A1C6-4F6D-4756-ADE6-1830E8DE51B9}"/>
    <cellStyle name="쉼표 [0] 3 9" xfId="38" xr:uid="{00000000-0005-0000-0000-000015000000}"/>
    <cellStyle name="쉼표 [0] 3 9 2" xfId="140" xr:uid="{00000000-0005-0000-0000-000054000000}"/>
    <cellStyle name="쉼표 [0] 3 9 2 2" xfId="548" xr:uid="{386F5EC5-3AAB-46DD-868C-6B1C6E650DFE}"/>
    <cellStyle name="쉼표 [0] 3 9 3" xfId="242" xr:uid="{00000000-0005-0000-0000-000054000000}"/>
    <cellStyle name="쉼표 [0] 3 9 3 2" xfId="650" xr:uid="{54D3881B-A2DE-43DA-9A4E-15AB5F5B8F46}"/>
    <cellStyle name="쉼표 [0] 3 9 4" xfId="344" xr:uid="{00000000-0005-0000-0000-000015000000}"/>
    <cellStyle name="쉼표 [0] 3 9 4 2" xfId="752" xr:uid="{0AAD11C1-48AB-4AE2-BB5E-FE6734D0517A}"/>
    <cellStyle name="쉼표 [0] 3 9 5" xfId="446" xr:uid="{70653A48-6E3B-40B8-8F7A-8FC1C65BABC7}"/>
    <cellStyle name="쉼표 [0] 4" xfId="6" xr:uid="{00000000-0005-0000-0000-000033000000}"/>
    <cellStyle name="쉼표 [0] 4 2" xfId="40" xr:uid="{00000000-0005-0000-0000-00001D000000}"/>
    <cellStyle name="쉼표 [0] 4 2 2" xfId="142" xr:uid="{00000000-0005-0000-0000-000056000000}"/>
    <cellStyle name="쉼표 [0] 4 2 2 2" xfId="550" xr:uid="{30A7C0A9-B354-4A6C-A327-F8B1FB212DE1}"/>
    <cellStyle name="쉼표 [0] 4 2 3" xfId="244" xr:uid="{00000000-0005-0000-0000-000056000000}"/>
    <cellStyle name="쉼표 [0] 4 2 3 2" xfId="652" xr:uid="{87F9DB36-34DA-4E2C-964D-F54019531684}"/>
    <cellStyle name="쉼표 [0] 4 2 4" xfId="346" xr:uid="{00000000-0005-0000-0000-00001D000000}"/>
    <cellStyle name="쉼표 [0] 4 2 4 2" xfId="754" xr:uid="{5BB95618-EF5C-49B2-BDBF-0133DE8F537C}"/>
    <cellStyle name="쉼표 [0] 4 2 5" xfId="448" xr:uid="{B4A21C37-46DF-4115-82D1-AFFC9A7D2A3F}"/>
    <cellStyle name="쉼표 [0] 4 3" xfId="74" xr:uid="{00000000-0005-0000-0000-00001D000000}"/>
    <cellStyle name="쉼표 [0] 4 3 2" xfId="176" xr:uid="{00000000-0005-0000-0000-000057000000}"/>
    <cellStyle name="쉼표 [0] 4 3 2 2" xfId="584" xr:uid="{684758C6-D230-480F-9B29-E3EE517A8505}"/>
    <cellStyle name="쉼표 [0] 4 3 3" xfId="278" xr:uid="{00000000-0005-0000-0000-000057000000}"/>
    <cellStyle name="쉼표 [0] 4 3 3 2" xfId="686" xr:uid="{AC6506E5-66E6-46C1-AEED-764CA2038D3C}"/>
    <cellStyle name="쉼표 [0] 4 3 4" xfId="380" xr:uid="{00000000-0005-0000-0000-00001D000000}"/>
    <cellStyle name="쉼표 [0] 4 3 4 2" xfId="788" xr:uid="{2709AF66-A810-4814-8A66-C01037CC48E1}"/>
    <cellStyle name="쉼표 [0] 4 3 5" xfId="482" xr:uid="{00C2E345-71E9-4AA8-8E85-9DC84B4F9D60}"/>
    <cellStyle name="쉼표 [0] 4 4" xfId="108" xr:uid="{00000000-0005-0000-0000-000055000000}"/>
    <cellStyle name="쉼표 [0] 4 4 2" xfId="516" xr:uid="{1C0CC288-3D27-494A-AB9E-F203C146115B}"/>
    <cellStyle name="쉼표 [0] 4 5" xfId="210" xr:uid="{00000000-0005-0000-0000-000055000000}"/>
    <cellStyle name="쉼표 [0] 4 5 2" xfId="618" xr:uid="{D75AF85E-AB27-42D2-B022-D233C9A71819}"/>
    <cellStyle name="쉼표 [0] 4 6" xfId="312" xr:uid="{00000000-0005-0000-0000-000033000000}"/>
    <cellStyle name="쉼표 [0] 4 6 2" xfId="720" xr:uid="{0E458F8C-5697-4262-8CDD-5E5FB593D336}"/>
    <cellStyle name="쉼표 [0] 4 7" xfId="414" xr:uid="{1BE83C68-F1F7-453C-BEB7-739E57C29E9A}"/>
    <cellStyle name="쉼표 [0] 5" xfId="10" xr:uid="{00000000-0005-0000-0000-000039000000}"/>
    <cellStyle name="쉼표 [0] 5 2" xfId="44" xr:uid="{00000000-0005-0000-0000-00001E000000}"/>
    <cellStyle name="쉼표 [0] 5 2 2" xfId="146" xr:uid="{00000000-0005-0000-0000-000059000000}"/>
    <cellStyle name="쉼표 [0] 5 2 2 2" xfId="554" xr:uid="{C098A8FB-A561-4410-B4AD-45A6FE636879}"/>
    <cellStyle name="쉼표 [0] 5 2 3" xfId="248" xr:uid="{00000000-0005-0000-0000-000059000000}"/>
    <cellStyle name="쉼표 [0] 5 2 3 2" xfId="656" xr:uid="{1C7F3472-0112-497C-AAB8-2BE42A11B0D1}"/>
    <cellStyle name="쉼표 [0] 5 2 4" xfId="350" xr:uid="{00000000-0005-0000-0000-00001E000000}"/>
    <cellStyle name="쉼표 [0] 5 2 4 2" xfId="758" xr:uid="{CE283580-005E-4E6C-BE20-37AF49DE4BC5}"/>
    <cellStyle name="쉼표 [0] 5 2 5" xfId="452" xr:uid="{5F6BF339-C9E9-4374-90F1-741884617794}"/>
    <cellStyle name="쉼표 [0] 5 3" xfId="78" xr:uid="{00000000-0005-0000-0000-00001E000000}"/>
    <cellStyle name="쉼표 [0] 5 3 2" xfId="180" xr:uid="{00000000-0005-0000-0000-00005A000000}"/>
    <cellStyle name="쉼표 [0] 5 3 2 2" xfId="588" xr:uid="{12994B69-4099-4440-A952-98DBC9A651F4}"/>
    <cellStyle name="쉼표 [0] 5 3 3" xfId="282" xr:uid="{00000000-0005-0000-0000-00005A000000}"/>
    <cellStyle name="쉼표 [0] 5 3 3 2" xfId="690" xr:uid="{DECADDBC-7E28-44F8-A236-8F641866C19E}"/>
    <cellStyle name="쉼표 [0] 5 3 4" xfId="384" xr:uid="{00000000-0005-0000-0000-00001E000000}"/>
    <cellStyle name="쉼표 [0] 5 3 4 2" xfId="792" xr:uid="{935A399A-8F76-4070-8CA6-489BD9B74B1C}"/>
    <cellStyle name="쉼표 [0] 5 3 5" xfId="486" xr:uid="{6300D507-0D8E-4656-8320-D05AB851AC9A}"/>
    <cellStyle name="쉼표 [0] 5 4" xfId="112" xr:uid="{00000000-0005-0000-0000-000058000000}"/>
    <cellStyle name="쉼표 [0] 5 4 2" xfId="520" xr:uid="{B673FD9C-1D28-4D3C-B573-23546192E33C}"/>
    <cellStyle name="쉼표 [0] 5 5" xfId="214" xr:uid="{00000000-0005-0000-0000-000058000000}"/>
    <cellStyle name="쉼표 [0] 5 5 2" xfId="622" xr:uid="{0080D3BB-5C3B-4AFD-ACDC-E982B9B7CBC8}"/>
    <cellStyle name="쉼표 [0] 5 6" xfId="316" xr:uid="{00000000-0005-0000-0000-000039000000}"/>
    <cellStyle name="쉼표 [0] 5 6 2" xfId="724" xr:uid="{8A2CFF3C-466D-4ADF-B722-87E16505AA69}"/>
    <cellStyle name="쉼표 [0] 5 7" xfId="418" xr:uid="{3AAFBD54-DF9E-4599-A7E1-8613551217DD}"/>
    <cellStyle name="쉼표 [0] 6" xfId="14" xr:uid="{00000000-0005-0000-0000-00003D000000}"/>
    <cellStyle name="쉼표 [0] 6 2" xfId="48" xr:uid="{00000000-0005-0000-0000-00001F000000}"/>
    <cellStyle name="쉼표 [0] 6 2 2" xfId="150" xr:uid="{00000000-0005-0000-0000-00005C000000}"/>
    <cellStyle name="쉼표 [0] 6 2 2 2" xfId="558" xr:uid="{0826488A-A48E-4F15-BA7E-2A69034F226E}"/>
    <cellStyle name="쉼표 [0] 6 2 3" xfId="252" xr:uid="{00000000-0005-0000-0000-00005C000000}"/>
    <cellStyle name="쉼표 [0] 6 2 3 2" xfId="660" xr:uid="{8333ED63-8166-49E0-B47B-CDDE5AE25340}"/>
    <cellStyle name="쉼표 [0] 6 2 4" xfId="354" xr:uid="{00000000-0005-0000-0000-00001F000000}"/>
    <cellStyle name="쉼표 [0] 6 2 4 2" xfId="762" xr:uid="{B05B38AC-8E95-455D-B334-A4F4B7A144F7}"/>
    <cellStyle name="쉼표 [0] 6 2 5" xfId="456" xr:uid="{0AC6AB1D-CB59-4BE0-B0DA-243B7E7189E2}"/>
    <cellStyle name="쉼표 [0] 6 3" xfId="82" xr:uid="{00000000-0005-0000-0000-00001F000000}"/>
    <cellStyle name="쉼표 [0] 6 3 2" xfId="184" xr:uid="{00000000-0005-0000-0000-00005D000000}"/>
    <cellStyle name="쉼표 [0] 6 3 2 2" xfId="592" xr:uid="{FEAC954E-F6F0-4BD4-91A0-D5DAEF88D5E5}"/>
    <cellStyle name="쉼표 [0] 6 3 3" xfId="286" xr:uid="{00000000-0005-0000-0000-00005D000000}"/>
    <cellStyle name="쉼표 [0] 6 3 3 2" xfId="694" xr:uid="{C4614A28-C065-434D-844D-1A9A7FB6E903}"/>
    <cellStyle name="쉼표 [0] 6 3 4" xfId="388" xr:uid="{00000000-0005-0000-0000-00001F000000}"/>
    <cellStyle name="쉼표 [0] 6 3 4 2" xfId="796" xr:uid="{78C18018-8E44-45FC-8DAD-A39AEDC9FE7C}"/>
    <cellStyle name="쉼표 [0] 6 3 5" xfId="490" xr:uid="{D85EE9F3-BE76-43C9-99AF-F270ECEA4D54}"/>
    <cellStyle name="쉼표 [0] 6 4" xfId="116" xr:uid="{00000000-0005-0000-0000-00005B000000}"/>
    <cellStyle name="쉼표 [0] 6 4 2" xfId="524" xr:uid="{F1D45558-9ABB-40E2-B347-1EBD174D4592}"/>
    <cellStyle name="쉼표 [0] 6 5" xfId="218" xr:uid="{00000000-0005-0000-0000-00005B000000}"/>
    <cellStyle name="쉼표 [0] 6 5 2" xfId="626" xr:uid="{7B80F343-5C20-443F-97F3-CACA9FBD6459}"/>
    <cellStyle name="쉼표 [0] 6 6" xfId="320" xr:uid="{00000000-0005-0000-0000-00003D000000}"/>
    <cellStyle name="쉼표 [0] 6 6 2" xfId="728" xr:uid="{FC3F7BD0-3523-4795-9DA8-5FF6FA43CD71}"/>
    <cellStyle name="쉼표 [0] 6 7" xfId="422" xr:uid="{418511DE-B602-4942-A805-B877CBD17FDD}"/>
    <cellStyle name="쉼표 [0] 7" xfId="18" xr:uid="{00000000-0005-0000-0000-000041000000}"/>
    <cellStyle name="쉼표 [0] 7 2" xfId="52" xr:uid="{00000000-0005-0000-0000-000020000000}"/>
    <cellStyle name="쉼표 [0] 7 2 2" xfId="154" xr:uid="{00000000-0005-0000-0000-00005F000000}"/>
    <cellStyle name="쉼표 [0] 7 2 2 2" xfId="562" xr:uid="{524FA35A-F686-4A03-BF58-A23622DE8184}"/>
    <cellStyle name="쉼표 [0] 7 2 3" xfId="256" xr:uid="{00000000-0005-0000-0000-00005F000000}"/>
    <cellStyle name="쉼표 [0] 7 2 3 2" xfId="664" xr:uid="{3F43E3EC-EDA9-4E4F-ABD1-EE02EE7689C0}"/>
    <cellStyle name="쉼표 [0] 7 2 4" xfId="358" xr:uid="{00000000-0005-0000-0000-000020000000}"/>
    <cellStyle name="쉼표 [0] 7 2 4 2" xfId="766" xr:uid="{07D4752C-2968-4EC4-9804-A265B4B0196C}"/>
    <cellStyle name="쉼표 [0] 7 2 5" xfId="460" xr:uid="{4F0D25CC-1ADF-41AE-A51D-E74747DF33EC}"/>
    <cellStyle name="쉼표 [0] 7 3" xfId="86" xr:uid="{00000000-0005-0000-0000-000020000000}"/>
    <cellStyle name="쉼표 [0] 7 3 2" xfId="188" xr:uid="{00000000-0005-0000-0000-000060000000}"/>
    <cellStyle name="쉼표 [0] 7 3 2 2" xfId="596" xr:uid="{DCBAED08-A44F-4AAE-B704-3B488A14B5B1}"/>
    <cellStyle name="쉼표 [0] 7 3 3" xfId="290" xr:uid="{00000000-0005-0000-0000-000060000000}"/>
    <cellStyle name="쉼표 [0] 7 3 3 2" xfId="698" xr:uid="{2FAEB3D3-A443-44E1-B754-AA084B903AC0}"/>
    <cellStyle name="쉼표 [0] 7 3 4" xfId="392" xr:uid="{00000000-0005-0000-0000-000020000000}"/>
    <cellStyle name="쉼표 [0] 7 3 4 2" xfId="800" xr:uid="{2440DFF4-01BF-4072-A97C-B95436E9AC2B}"/>
    <cellStyle name="쉼표 [0] 7 3 5" xfId="494" xr:uid="{B6BE49BC-2A34-4160-802E-288459E449EF}"/>
    <cellStyle name="쉼표 [0] 7 4" xfId="120" xr:uid="{00000000-0005-0000-0000-00005E000000}"/>
    <cellStyle name="쉼표 [0] 7 4 2" xfId="528" xr:uid="{86BE0131-ABB9-410A-BDDF-3BA152E05000}"/>
    <cellStyle name="쉼표 [0] 7 5" xfId="222" xr:uid="{00000000-0005-0000-0000-00005E000000}"/>
    <cellStyle name="쉼표 [0] 7 5 2" xfId="630" xr:uid="{226384EE-B4CE-401F-AAA0-B85206E156D8}"/>
    <cellStyle name="쉼표 [0] 7 6" xfId="324" xr:uid="{00000000-0005-0000-0000-000041000000}"/>
    <cellStyle name="쉼표 [0] 7 6 2" xfId="732" xr:uid="{68C26560-9121-49BD-A4F7-29B84BA16541}"/>
    <cellStyle name="쉼표 [0] 7 7" xfId="426" xr:uid="{BE93B678-6F1A-4988-8D2E-0BB2C74C2993}"/>
    <cellStyle name="쉼표 [0] 8" xfId="22" xr:uid="{00000000-0005-0000-0000-000045000000}"/>
    <cellStyle name="쉼표 [0] 8 2" xfId="56" xr:uid="{00000000-0005-0000-0000-000021000000}"/>
    <cellStyle name="쉼표 [0] 8 2 2" xfId="158" xr:uid="{00000000-0005-0000-0000-000062000000}"/>
    <cellStyle name="쉼표 [0] 8 2 2 2" xfId="566" xr:uid="{0FA1B827-CA61-4F4A-9BB2-74B4672F633A}"/>
    <cellStyle name="쉼표 [0] 8 2 3" xfId="260" xr:uid="{00000000-0005-0000-0000-000062000000}"/>
    <cellStyle name="쉼표 [0] 8 2 3 2" xfId="668" xr:uid="{CC1FB381-3B3F-41ED-81A6-005F774781BE}"/>
    <cellStyle name="쉼표 [0] 8 2 4" xfId="362" xr:uid="{00000000-0005-0000-0000-000021000000}"/>
    <cellStyle name="쉼표 [0] 8 2 4 2" xfId="770" xr:uid="{78288EE7-8A18-4586-8A8B-2C738C7BB99D}"/>
    <cellStyle name="쉼표 [0] 8 2 5" xfId="464" xr:uid="{1449E96F-6534-4EDA-88BE-722408350B61}"/>
    <cellStyle name="쉼표 [0] 8 3" xfId="90" xr:uid="{00000000-0005-0000-0000-000021000000}"/>
    <cellStyle name="쉼표 [0] 8 3 2" xfId="192" xr:uid="{00000000-0005-0000-0000-000063000000}"/>
    <cellStyle name="쉼표 [0] 8 3 2 2" xfId="600" xr:uid="{D1968B79-A9C2-4C92-9F11-26C18B84DA5D}"/>
    <cellStyle name="쉼표 [0] 8 3 3" xfId="294" xr:uid="{00000000-0005-0000-0000-000063000000}"/>
    <cellStyle name="쉼표 [0] 8 3 3 2" xfId="702" xr:uid="{54DBF46B-5781-4B5F-B528-F82B08C12EBF}"/>
    <cellStyle name="쉼표 [0] 8 3 4" xfId="396" xr:uid="{00000000-0005-0000-0000-000021000000}"/>
    <cellStyle name="쉼표 [0] 8 3 4 2" xfId="804" xr:uid="{B2CD6E88-517B-4294-935C-D7BCAA27FC2C}"/>
    <cellStyle name="쉼표 [0] 8 3 5" xfId="498" xr:uid="{14B17EB3-E0EE-4A3F-B4B3-7CCEF0872C65}"/>
    <cellStyle name="쉼표 [0] 8 4" xfId="124" xr:uid="{00000000-0005-0000-0000-000061000000}"/>
    <cellStyle name="쉼표 [0] 8 4 2" xfId="532" xr:uid="{582C855F-AC0C-4816-B92C-2DFEE5B880FC}"/>
    <cellStyle name="쉼표 [0] 8 5" xfId="226" xr:uid="{00000000-0005-0000-0000-000061000000}"/>
    <cellStyle name="쉼표 [0] 8 5 2" xfId="634" xr:uid="{77D9C078-8246-4B81-9C81-49F14ADC6886}"/>
    <cellStyle name="쉼표 [0] 8 6" xfId="328" xr:uid="{00000000-0005-0000-0000-000045000000}"/>
    <cellStyle name="쉼표 [0] 8 6 2" xfId="736" xr:uid="{0D684186-1835-4672-A63E-37E1473D31E5}"/>
    <cellStyle name="쉼표 [0] 8 7" xfId="430" xr:uid="{984A44DC-F025-49FF-9B24-B4A98A06AF3C}"/>
    <cellStyle name="쉼표 [0] 9" xfId="26" xr:uid="{00000000-0005-0000-0000-000049000000}"/>
    <cellStyle name="쉼표 [0] 9 2" xfId="60" xr:uid="{00000000-0005-0000-0000-000022000000}"/>
    <cellStyle name="쉼표 [0] 9 2 2" xfId="162" xr:uid="{00000000-0005-0000-0000-000065000000}"/>
    <cellStyle name="쉼표 [0] 9 2 2 2" xfId="570" xr:uid="{CDB29EB3-EF31-48D9-8295-0EED7F7CD13C}"/>
    <cellStyle name="쉼표 [0] 9 2 3" xfId="264" xr:uid="{00000000-0005-0000-0000-000065000000}"/>
    <cellStyle name="쉼표 [0] 9 2 3 2" xfId="672" xr:uid="{BFE2B13C-FC8B-4B51-B36F-98A973D9D298}"/>
    <cellStyle name="쉼표 [0] 9 2 4" xfId="366" xr:uid="{00000000-0005-0000-0000-000022000000}"/>
    <cellStyle name="쉼표 [0] 9 2 4 2" xfId="774" xr:uid="{1AF37D9C-9561-420F-B7A2-AD9965E26DA4}"/>
    <cellStyle name="쉼표 [0] 9 2 5" xfId="468" xr:uid="{576345E1-D6E2-4F21-82B2-C26466E77DB1}"/>
    <cellStyle name="쉼표 [0] 9 3" xfId="94" xr:uid="{00000000-0005-0000-0000-000022000000}"/>
    <cellStyle name="쉼표 [0] 9 3 2" xfId="196" xr:uid="{00000000-0005-0000-0000-000066000000}"/>
    <cellStyle name="쉼표 [0] 9 3 2 2" xfId="604" xr:uid="{4D3491EF-8485-4089-8257-91A70B2254BD}"/>
    <cellStyle name="쉼표 [0] 9 3 3" xfId="298" xr:uid="{00000000-0005-0000-0000-000066000000}"/>
    <cellStyle name="쉼표 [0] 9 3 3 2" xfId="706" xr:uid="{3C87C2E5-9248-44FB-8C59-CFE78BDEE491}"/>
    <cellStyle name="쉼표 [0] 9 3 4" xfId="400" xr:uid="{00000000-0005-0000-0000-000022000000}"/>
    <cellStyle name="쉼표 [0] 9 3 4 2" xfId="808" xr:uid="{F1A6523D-D523-4918-9047-AE95A1758B2E}"/>
    <cellStyle name="쉼표 [0] 9 3 5" xfId="502" xr:uid="{17FBE757-2351-4FE8-983F-576BFDF3091E}"/>
    <cellStyle name="쉼표 [0] 9 4" xfId="128" xr:uid="{00000000-0005-0000-0000-000064000000}"/>
    <cellStyle name="쉼표 [0] 9 4 2" xfId="536" xr:uid="{CDFB1FA7-73B6-4E58-A408-B443249C5048}"/>
    <cellStyle name="쉼표 [0] 9 5" xfId="230" xr:uid="{00000000-0005-0000-0000-000064000000}"/>
    <cellStyle name="쉼표 [0] 9 5 2" xfId="638" xr:uid="{BD32BCD8-5ED9-4525-8B85-733ACF37B8BF}"/>
    <cellStyle name="쉼표 [0] 9 6" xfId="332" xr:uid="{00000000-0005-0000-0000-000049000000}"/>
    <cellStyle name="쉼표 [0] 9 6 2" xfId="740" xr:uid="{B32CE092-EBFB-45F2-BFF6-E529CD4E95D6}"/>
    <cellStyle name="쉼표 [0] 9 7" xfId="434" xr:uid="{127EDAEA-11D6-4F4C-999F-8F0FC100E0EE}"/>
    <cellStyle name="표준" xfId="0" builtinId="0"/>
    <cellStyle name="표준 2" xfId="818" xr:uid="{1CBC0F8B-AD08-4C0C-9D50-75FE42FBD4A1}"/>
    <cellStyle name="표준 2 10" xfId="1" xr:uid="{00000000-0005-0000-0000-000004000000}"/>
  </cellStyles>
  <dxfs count="0"/>
  <tableStyles count="0" defaultTableStyle="TableStyleMedium2" defaultPivotStyle="PivotStyleLight16"/>
  <colors>
    <mruColors>
      <color rgb="FFCCFFFF"/>
      <color rgb="FFFF99FF"/>
      <color rgb="FFFFFFCC"/>
      <color rgb="FF66FFFF"/>
      <color rgb="FF0000FF"/>
      <color rgb="FFCCFFCC"/>
      <color rgb="FFF2DCDB"/>
      <color rgb="FFFFCC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9733;&#54624;&#51068;/94.%2025&#45380;%204&#48516;&#44592;%20&#53685;&#44228;/&#54693;&#54980;%20&#44277;&#44553;%20&#53685;&#44228;/&#9733;(&#53685;&#44228;01)&#51221;&#48708;&#49324;&#50629;%20&#53685;&#44228;(25&#45380;%204&#48516;&#44592;)_&#54693;&#5498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9733;&#54624;&#51068;/4.%2026&#45380;%201&#48516;&#44592;%20&#53685;&#44228;/&#9733;%20&#51068;&#48152;&#51221;&#48708;/&#51060;&#51204;/(&#53685;&#44228;01)&#51221;&#48708;&#49324;&#50629;%20&#53685;&#44228;(26&#45380;%201&#48516;&#4459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기본-일반정비구역"/>
      <sheetName val="2.총괄표-일반정비구역"/>
      <sheetName val="3.통계(면적,계획세대수)"/>
      <sheetName val="4.총괄표(일반정비구역)"/>
      <sheetName val="5.통계(연도별지정)"/>
      <sheetName val="6.통계(단계별 세부현황)"/>
      <sheetName val="7.통계(임대규모)"/>
      <sheetName val="8.통계(연도별 착공현황)"/>
      <sheetName val="9.통계(연도별 준공현황)"/>
      <sheetName val="Sheet2"/>
      <sheetName val="Sheet3"/>
      <sheetName val="Sheet4"/>
    </sheetNames>
    <sheetDataSet>
      <sheetData sheetId="0">
        <row r="7">
          <cell r="C7" t="str">
            <v>수원시</v>
          </cell>
          <cell r="V7">
            <v>0</v>
          </cell>
          <cell r="AG7">
            <v>-230</v>
          </cell>
          <cell r="CE7" t="str">
            <v/>
          </cell>
        </row>
        <row r="8">
          <cell r="V8">
            <v>0</v>
          </cell>
          <cell r="AG8">
            <v>-1484</v>
          </cell>
          <cell r="CE8" t="str">
            <v/>
          </cell>
        </row>
        <row r="9">
          <cell r="V9">
            <v>0</v>
          </cell>
          <cell r="AG9">
            <v>-353</v>
          </cell>
          <cell r="CE9" t="str">
            <v/>
          </cell>
        </row>
        <row r="10">
          <cell r="V10">
            <v>0</v>
          </cell>
          <cell r="AG10">
            <v>-600</v>
          </cell>
          <cell r="CE10" t="str">
            <v/>
          </cell>
        </row>
        <row r="11">
          <cell r="V11">
            <v>0</v>
          </cell>
          <cell r="AG11">
            <v>-93</v>
          </cell>
          <cell r="CE11" t="str">
            <v/>
          </cell>
        </row>
        <row r="12">
          <cell r="V12">
            <v>0</v>
          </cell>
          <cell r="AG12">
            <v>-1320</v>
          </cell>
          <cell r="CE12">
            <v>52889</v>
          </cell>
        </row>
        <row r="13">
          <cell r="V13">
            <v>0</v>
          </cell>
          <cell r="AG13">
            <v>-220</v>
          </cell>
          <cell r="CE13">
            <v>52889</v>
          </cell>
        </row>
        <row r="14">
          <cell r="V14">
            <v>0</v>
          </cell>
          <cell r="AG14">
            <v>-1687</v>
          </cell>
          <cell r="CE14">
            <v>4414</v>
          </cell>
        </row>
        <row r="15">
          <cell r="V15">
            <v>430</v>
          </cell>
          <cell r="AG15">
            <v>60</v>
          </cell>
          <cell r="CE15">
            <v>49563</v>
          </cell>
        </row>
        <row r="16">
          <cell r="V16">
            <v>1195</v>
          </cell>
          <cell r="AG16">
            <v>632</v>
          </cell>
          <cell r="CE16">
            <v>49485</v>
          </cell>
        </row>
        <row r="17">
          <cell r="V17">
            <v>440</v>
          </cell>
          <cell r="AG17">
            <v>60</v>
          </cell>
          <cell r="CE17">
            <v>49442</v>
          </cell>
        </row>
        <row r="18">
          <cell r="V18">
            <v>976</v>
          </cell>
          <cell r="AG18">
            <v>69</v>
          </cell>
          <cell r="CE18">
            <v>49450</v>
          </cell>
        </row>
        <row r="19">
          <cell r="V19">
            <v>3642</v>
          </cell>
          <cell r="AG19">
            <v>1202</v>
          </cell>
          <cell r="CE19">
            <v>48486</v>
          </cell>
        </row>
        <row r="20">
          <cell r="V20">
            <v>1305</v>
          </cell>
          <cell r="AG20">
            <v>120</v>
          </cell>
          <cell r="CE20">
            <v>48854</v>
          </cell>
        </row>
        <row r="21">
          <cell r="V21">
            <v>1171</v>
          </cell>
          <cell r="AG21">
            <v>191</v>
          </cell>
          <cell r="CE21">
            <v>48793</v>
          </cell>
        </row>
        <row r="22">
          <cell r="V22">
            <v>556</v>
          </cell>
          <cell r="AG22">
            <v>161</v>
          </cell>
          <cell r="CE22">
            <v>49018</v>
          </cell>
        </row>
        <row r="23">
          <cell r="V23">
            <v>1154</v>
          </cell>
          <cell r="AG23">
            <v>136</v>
          </cell>
          <cell r="CE23">
            <v>48026</v>
          </cell>
        </row>
        <row r="24">
          <cell r="V24">
            <v>2178</v>
          </cell>
          <cell r="AG24">
            <v>359</v>
          </cell>
          <cell r="CE24">
            <v>48340</v>
          </cell>
        </row>
        <row r="25">
          <cell r="V25">
            <v>2607</v>
          </cell>
          <cell r="AG25">
            <v>947</v>
          </cell>
          <cell r="CE25">
            <v>47325</v>
          </cell>
        </row>
        <row r="26">
          <cell r="V26">
            <v>0</v>
          </cell>
          <cell r="AG26">
            <v>-916</v>
          </cell>
          <cell r="CE26">
            <v>3074</v>
          </cell>
        </row>
        <row r="27">
          <cell r="V27">
            <v>930</v>
          </cell>
          <cell r="AG27">
            <v>412</v>
          </cell>
          <cell r="CE27" t="str">
            <v/>
          </cell>
        </row>
        <row r="28">
          <cell r="V28">
            <v>3432</v>
          </cell>
          <cell r="AG28">
            <v>1371</v>
          </cell>
          <cell r="CE28" t="str">
            <v/>
          </cell>
        </row>
        <row r="29">
          <cell r="V29">
            <v>3603</v>
          </cell>
          <cell r="AG29">
            <v>773</v>
          </cell>
          <cell r="CE29" t="str">
            <v/>
          </cell>
        </row>
        <row r="30">
          <cell r="V30">
            <v>2586</v>
          </cell>
          <cell r="AG30">
            <v>914</v>
          </cell>
          <cell r="CE30" t="str">
            <v/>
          </cell>
        </row>
        <row r="31">
          <cell r="V31">
            <v>666</v>
          </cell>
          <cell r="AG31">
            <v>260</v>
          </cell>
          <cell r="CE31" t="str">
            <v/>
          </cell>
        </row>
        <row r="32">
          <cell r="V32">
            <v>1130</v>
          </cell>
          <cell r="AG32">
            <v>189</v>
          </cell>
          <cell r="CE32" t="str">
            <v/>
          </cell>
        </row>
        <row r="33">
          <cell r="V33">
            <v>4871</v>
          </cell>
          <cell r="AG33">
            <v>-951</v>
          </cell>
          <cell r="CE33" t="str">
            <v/>
          </cell>
        </row>
        <row r="34">
          <cell r="V34">
            <v>198</v>
          </cell>
          <cell r="AG34">
            <v>53</v>
          </cell>
          <cell r="CE34" t="str">
            <v/>
          </cell>
        </row>
        <row r="35">
          <cell r="V35">
            <v>3391</v>
          </cell>
          <cell r="AG35">
            <v>571</v>
          </cell>
          <cell r="CE35" t="str">
            <v/>
          </cell>
        </row>
        <row r="36">
          <cell r="V36">
            <v>1351</v>
          </cell>
          <cell r="AG36">
            <v>521</v>
          </cell>
          <cell r="CE36" t="str">
            <v/>
          </cell>
        </row>
        <row r="37">
          <cell r="V37">
            <v>431</v>
          </cell>
          <cell r="AG37">
            <v>-159</v>
          </cell>
          <cell r="CE37" t="str">
            <v/>
          </cell>
        </row>
        <row r="38">
          <cell r="V38">
            <v>807</v>
          </cell>
          <cell r="AG38">
            <v>111</v>
          </cell>
          <cell r="CE38" t="str">
            <v/>
          </cell>
        </row>
        <row r="39">
          <cell r="V39">
            <v>2682</v>
          </cell>
          <cell r="AG39">
            <v>-105</v>
          </cell>
          <cell r="CE39" t="str">
            <v/>
          </cell>
        </row>
        <row r="40">
          <cell r="V40">
            <v>0</v>
          </cell>
          <cell r="AG40">
            <v>-1247</v>
          </cell>
          <cell r="CE40" t="str">
            <v/>
          </cell>
        </row>
        <row r="41">
          <cell r="V41">
            <v>0</v>
          </cell>
          <cell r="AG41">
            <v>-1680</v>
          </cell>
          <cell r="CE41" t="str">
            <v/>
          </cell>
        </row>
        <row r="42">
          <cell r="V42">
            <v>1754</v>
          </cell>
          <cell r="AG42">
            <v>588</v>
          </cell>
          <cell r="CE42" t="str">
            <v/>
          </cell>
        </row>
        <row r="43">
          <cell r="V43">
            <v>481</v>
          </cell>
          <cell r="AG43">
            <v>131</v>
          </cell>
          <cell r="CE43" t="str">
            <v/>
          </cell>
        </row>
        <row r="44">
          <cell r="V44">
            <v>1690</v>
          </cell>
          <cell r="AG44">
            <v>60</v>
          </cell>
          <cell r="CE44" t="str">
            <v/>
          </cell>
        </row>
        <row r="45">
          <cell r="V45">
            <v>1018</v>
          </cell>
          <cell r="AG45">
            <v>260</v>
          </cell>
          <cell r="CE45" t="str">
            <v/>
          </cell>
        </row>
        <row r="46">
          <cell r="V46">
            <v>2571</v>
          </cell>
          <cell r="AG46">
            <v>581</v>
          </cell>
          <cell r="CE46" t="str">
            <v/>
          </cell>
        </row>
        <row r="47">
          <cell r="V47">
            <v>0</v>
          </cell>
          <cell r="AG47">
            <v>-585</v>
          </cell>
          <cell r="CE47" t="str">
            <v/>
          </cell>
        </row>
        <row r="48">
          <cell r="V48">
            <v>0</v>
          </cell>
          <cell r="AG48">
            <v>-426</v>
          </cell>
          <cell r="CE48" t="str">
            <v/>
          </cell>
        </row>
        <row r="49">
          <cell r="V49">
            <v>0</v>
          </cell>
          <cell r="AG49">
            <v>-498</v>
          </cell>
          <cell r="CE49" t="str">
            <v/>
          </cell>
        </row>
        <row r="50">
          <cell r="V50">
            <v>0</v>
          </cell>
          <cell r="AG50">
            <v>-264</v>
          </cell>
          <cell r="CE50" t="str">
            <v/>
          </cell>
        </row>
        <row r="51">
          <cell r="V51">
            <v>0</v>
          </cell>
          <cell r="AG51">
            <v>-375</v>
          </cell>
          <cell r="CE51" t="str">
            <v/>
          </cell>
        </row>
        <row r="52">
          <cell r="V52">
            <v>0</v>
          </cell>
          <cell r="AG52">
            <v>-570</v>
          </cell>
          <cell r="CE52" t="str">
            <v/>
          </cell>
        </row>
        <row r="53">
          <cell r="V53">
            <v>0</v>
          </cell>
          <cell r="AG53">
            <v>-990</v>
          </cell>
          <cell r="CE53" t="str">
            <v/>
          </cell>
        </row>
        <row r="54">
          <cell r="V54">
            <v>0</v>
          </cell>
          <cell r="AG54">
            <v>-270</v>
          </cell>
          <cell r="CE54" t="str">
            <v/>
          </cell>
        </row>
        <row r="55">
          <cell r="V55">
            <v>0</v>
          </cell>
          <cell r="AG55">
            <v>-493</v>
          </cell>
          <cell r="CE55" t="str">
            <v/>
          </cell>
        </row>
        <row r="56">
          <cell r="V56">
            <v>0</v>
          </cell>
          <cell r="AG56">
            <v>-2510</v>
          </cell>
          <cell r="CE56" t="str">
            <v/>
          </cell>
        </row>
        <row r="57">
          <cell r="V57">
            <v>0</v>
          </cell>
          <cell r="AG57">
            <v>-280</v>
          </cell>
          <cell r="CE57" t="str">
            <v/>
          </cell>
        </row>
        <row r="58">
          <cell r="V58">
            <v>0</v>
          </cell>
          <cell r="AG58">
            <v>-1258</v>
          </cell>
          <cell r="CE58" t="str">
            <v/>
          </cell>
        </row>
        <row r="59">
          <cell r="V59">
            <v>8792</v>
          </cell>
          <cell r="AG59">
            <v>-1694</v>
          </cell>
          <cell r="CE59" t="str">
            <v/>
          </cell>
        </row>
        <row r="60">
          <cell r="V60">
            <v>2778</v>
          </cell>
          <cell r="AG60">
            <v>-868</v>
          </cell>
          <cell r="CE60" t="str">
            <v/>
          </cell>
        </row>
        <row r="61">
          <cell r="V61">
            <v>3395</v>
          </cell>
          <cell r="AG61">
            <v>-1230</v>
          </cell>
          <cell r="CE61" t="str">
            <v/>
          </cell>
        </row>
        <row r="62">
          <cell r="V62">
            <v>4148</v>
          </cell>
          <cell r="AG62">
            <v>-1561</v>
          </cell>
          <cell r="CE62" t="str">
            <v/>
          </cell>
        </row>
        <row r="63">
          <cell r="V63">
            <v>4844</v>
          </cell>
          <cell r="AG63">
            <v>-1700</v>
          </cell>
          <cell r="CE63">
            <v>50067</v>
          </cell>
        </row>
        <row r="64">
          <cell r="V64">
            <v>3198</v>
          </cell>
          <cell r="AG64">
            <v>1087</v>
          </cell>
          <cell r="CE64">
            <v>49185</v>
          </cell>
        </row>
        <row r="65">
          <cell r="V65">
            <v>836</v>
          </cell>
          <cell r="AG65">
            <v>127</v>
          </cell>
          <cell r="CE65">
            <v>49368</v>
          </cell>
        </row>
        <row r="66">
          <cell r="V66">
            <v>4885</v>
          </cell>
          <cell r="AG66">
            <v>-1190</v>
          </cell>
          <cell r="CE66">
            <v>48273</v>
          </cell>
        </row>
        <row r="67">
          <cell r="V67">
            <v>1123</v>
          </cell>
          <cell r="AG67">
            <v>410</v>
          </cell>
          <cell r="CE67">
            <v>51040</v>
          </cell>
        </row>
        <row r="68">
          <cell r="V68">
            <v>3487</v>
          </cell>
          <cell r="AG68">
            <v>-1012</v>
          </cell>
          <cell r="CE68">
            <v>48481</v>
          </cell>
        </row>
        <row r="69">
          <cell r="V69">
            <v>1972</v>
          </cell>
          <cell r="AG69">
            <v>627</v>
          </cell>
          <cell r="CE69">
            <v>48380</v>
          </cell>
        </row>
        <row r="70">
          <cell r="V70">
            <v>4774</v>
          </cell>
          <cell r="AG70">
            <v>-1714</v>
          </cell>
          <cell r="CE70" t="str">
            <v/>
          </cell>
        </row>
        <row r="71">
          <cell r="V71">
            <v>2411</v>
          </cell>
          <cell r="AG71">
            <v>-1304</v>
          </cell>
          <cell r="CE71" t="str">
            <v/>
          </cell>
        </row>
        <row r="72">
          <cell r="V72">
            <v>5320</v>
          </cell>
          <cell r="AG72">
            <v>-2179</v>
          </cell>
          <cell r="CE72" t="str">
            <v/>
          </cell>
        </row>
        <row r="73">
          <cell r="V73">
            <v>4089</v>
          </cell>
          <cell r="AG73">
            <v>1683</v>
          </cell>
          <cell r="CE73" t="str">
            <v/>
          </cell>
        </row>
        <row r="74">
          <cell r="V74">
            <v>0</v>
          </cell>
          <cell r="AG74">
            <v>-1219</v>
          </cell>
          <cell r="CE74" t="str">
            <v/>
          </cell>
        </row>
        <row r="75">
          <cell r="V75">
            <v>0</v>
          </cell>
          <cell r="AG75">
            <v>-499</v>
          </cell>
          <cell r="CE75" t="str">
            <v/>
          </cell>
        </row>
        <row r="76">
          <cell r="V76">
            <v>0</v>
          </cell>
          <cell r="AG76">
            <v>-905</v>
          </cell>
          <cell r="CE76" t="str">
            <v/>
          </cell>
        </row>
        <row r="77">
          <cell r="V77">
            <v>1228</v>
          </cell>
          <cell r="AG77">
            <v>-669</v>
          </cell>
          <cell r="CE77" t="str">
            <v/>
          </cell>
        </row>
        <row r="78">
          <cell r="V78">
            <v>672</v>
          </cell>
          <cell r="AG78">
            <v>-226</v>
          </cell>
          <cell r="CE78" t="str">
            <v/>
          </cell>
        </row>
        <row r="79">
          <cell r="V79">
            <v>503</v>
          </cell>
          <cell r="AG79">
            <v>33</v>
          </cell>
          <cell r="CE79" t="str">
            <v/>
          </cell>
        </row>
        <row r="80">
          <cell r="V80">
            <v>751</v>
          </cell>
          <cell r="AG80">
            <v>207</v>
          </cell>
          <cell r="CE80" t="str">
            <v/>
          </cell>
        </row>
        <row r="81">
          <cell r="V81">
            <v>0</v>
          </cell>
          <cell r="AG81">
            <v>-712</v>
          </cell>
          <cell r="CE81" t="str">
            <v/>
          </cell>
        </row>
        <row r="82">
          <cell r="V82">
            <v>0</v>
          </cell>
          <cell r="AG82">
            <v>-7669</v>
          </cell>
          <cell r="CE82" t="str">
            <v/>
          </cell>
        </row>
        <row r="83">
          <cell r="V83">
            <v>0</v>
          </cell>
          <cell r="AG83">
            <v>-746</v>
          </cell>
          <cell r="CE83" t="str">
            <v/>
          </cell>
        </row>
        <row r="84">
          <cell r="V84">
            <v>356</v>
          </cell>
          <cell r="AG84">
            <v>121</v>
          </cell>
          <cell r="CE84" t="str">
            <v/>
          </cell>
        </row>
        <row r="85">
          <cell r="V85">
            <v>711</v>
          </cell>
          <cell r="AG85">
            <v>73</v>
          </cell>
          <cell r="CE85" t="str">
            <v/>
          </cell>
        </row>
        <row r="86">
          <cell r="V86">
            <v>0</v>
          </cell>
          <cell r="AG86">
            <v>-145</v>
          </cell>
          <cell r="CE86" t="str">
            <v/>
          </cell>
        </row>
        <row r="87">
          <cell r="V87">
            <v>0</v>
          </cell>
          <cell r="AG87">
            <v>-53</v>
          </cell>
          <cell r="CE87" t="str">
            <v/>
          </cell>
        </row>
        <row r="88">
          <cell r="V88">
            <v>0</v>
          </cell>
          <cell r="AG88">
            <v>-562</v>
          </cell>
          <cell r="CE88" t="str">
            <v/>
          </cell>
        </row>
        <row r="89">
          <cell r="V89">
            <v>0</v>
          </cell>
          <cell r="AG89">
            <v>0</v>
          </cell>
          <cell r="CE89" t="str">
            <v/>
          </cell>
        </row>
        <row r="90">
          <cell r="V90">
            <v>0</v>
          </cell>
          <cell r="AG90">
            <v>0</v>
          </cell>
          <cell r="CE90" t="str">
            <v/>
          </cell>
        </row>
        <row r="91">
          <cell r="V91">
            <v>0</v>
          </cell>
          <cell r="AG91">
            <v>0</v>
          </cell>
          <cell r="CE91" t="str">
            <v/>
          </cell>
        </row>
        <row r="92">
          <cell r="V92">
            <v>0</v>
          </cell>
          <cell r="AG92">
            <v>0</v>
          </cell>
          <cell r="CE92" t="str">
            <v/>
          </cell>
        </row>
        <row r="93">
          <cell r="V93">
            <v>0</v>
          </cell>
          <cell r="AG93">
            <v>-91</v>
          </cell>
          <cell r="CE93" t="str">
            <v/>
          </cell>
        </row>
        <row r="94">
          <cell r="V94">
            <v>0</v>
          </cell>
          <cell r="AG94">
            <v>-290</v>
          </cell>
          <cell r="CE94" t="str">
            <v/>
          </cell>
        </row>
        <row r="95">
          <cell r="V95">
            <v>0</v>
          </cell>
          <cell r="AG95">
            <v>-202</v>
          </cell>
          <cell r="CE95" t="str">
            <v/>
          </cell>
        </row>
        <row r="96">
          <cell r="V96">
            <v>0</v>
          </cell>
          <cell r="AG96">
            <v>-375</v>
          </cell>
          <cell r="CE96" t="str">
            <v/>
          </cell>
        </row>
        <row r="97">
          <cell r="V97">
            <v>0</v>
          </cell>
          <cell r="AG97">
            <v>-330</v>
          </cell>
          <cell r="CE97" t="str">
            <v/>
          </cell>
        </row>
        <row r="98">
          <cell r="V98">
            <v>0</v>
          </cell>
          <cell r="AG98">
            <v>-755</v>
          </cell>
          <cell r="CE98" t="str">
            <v/>
          </cell>
        </row>
        <row r="99">
          <cell r="V99">
            <v>0</v>
          </cell>
          <cell r="AG99">
            <v>-299</v>
          </cell>
          <cell r="CE99" t="str">
            <v/>
          </cell>
        </row>
        <row r="100">
          <cell r="V100">
            <v>0</v>
          </cell>
          <cell r="AG100">
            <v>-200</v>
          </cell>
          <cell r="CE100" t="str">
            <v/>
          </cell>
        </row>
        <row r="101">
          <cell r="V101">
            <v>0</v>
          </cell>
          <cell r="AG101">
            <v>-320</v>
          </cell>
          <cell r="CE101" t="str">
            <v/>
          </cell>
        </row>
        <row r="102">
          <cell r="V102">
            <v>0</v>
          </cell>
          <cell r="AG102">
            <v>-624</v>
          </cell>
          <cell r="CE102" t="str">
            <v/>
          </cell>
        </row>
        <row r="103">
          <cell r="V103">
            <v>0</v>
          </cell>
          <cell r="AG103">
            <v>-247</v>
          </cell>
          <cell r="CE103" t="str">
            <v/>
          </cell>
        </row>
        <row r="104">
          <cell r="V104">
            <v>0</v>
          </cell>
          <cell r="AG104">
            <v>-368</v>
          </cell>
          <cell r="CE104" t="str">
            <v/>
          </cell>
        </row>
        <row r="105">
          <cell r="V105">
            <v>0</v>
          </cell>
          <cell r="AG105">
            <v>-576</v>
          </cell>
          <cell r="CE105" t="str">
            <v/>
          </cell>
        </row>
        <row r="106">
          <cell r="V106">
            <v>0</v>
          </cell>
          <cell r="AG106">
            <v>-1620</v>
          </cell>
          <cell r="CE106" t="str">
            <v/>
          </cell>
        </row>
        <row r="107">
          <cell r="V107">
            <v>0</v>
          </cell>
          <cell r="AG107">
            <v>-1168</v>
          </cell>
          <cell r="CE107" t="str">
            <v/>
          </cell>
        </row>
        <row r="108">
          <cell r="V108">
            <v>0</v>
          </cell>
          <cell r="AG108">
            <v>-619</v>
          </cell>
          <cell r="CE108" t="str">
            <v/>
          </cell>
        </row>
        <row r="109">
          <cell r="V109">
            <v>0</v>
          </cell>
          <cell r="AG109">
            <v>-190</v>
          </cell>
          <cell r="CE109" t="str">
            <v/>
          </cell>
        </row>
        <row r="110">
          <cell r="V110">
            <v>0</v>
          </cell>
          <cell r="AG110">
            <v>-470</v>
          </cell>
          <cell r="CE110" t="str">
            <v/>
          </cell>
        </row>
        <row r="111">
          <cell r="V111">
            <v>0</v>
          </cell>
          <cell r="AG111">
            <v>-416</v>
          </cell>
          <cell r="CE111" t="str">
            <v/>
          </cell>
        </row>
        <row r="112">
          <cell r="V112">
            <v>0</v>
          </cell>
          <cell r="AG112">
            <v>-612</v>
          </cell>
          <cell r="CE112" t="str">
            <v/>
          </cell>
        </row>
        <row r="113">
          <cell r="V113">
            <v>0</v>
          </cell>
          <cell r="AG113">
            <v>-205</v>
          </cell>
          <cell r="CE113">
            <v>52803</v>
          </cell>
        </row>
        <row r="114">
          <cell r="V114">
            <v>0</v>
          </cell>
          <cell r="AG114">
            <v>-384</v>
          </cell>
          <cell r="CE114">
            <v>52660</v>
          </cell>
        </row>
        <row r="115">
          <cell r="V115">
            <v>0</v>
          </cell>
          <cell r="AG115">
            <v>-774</v>
          </cell>
          <cell r="CE115">
            <v>51717</v>
          </cell>
        </row>
        <row r="116">
          <cell r="V116">
            <v>622</v>
          </cell>
          <cell r="AG116">
            <v>380</v>
          </cell>
          <cell r="CE116">
            <v>46796</v>
          </cell>
        </row>
        <row r="117">
          <cell r="V117">
            <v>0</v>
          </cell>
          <cell r="AG117">
            <v>-570</v>
          </cell>
          <cell r="CE117">
            <v>51791</v>
          </cell>
        </row>
        <row r="118">
          <cell r="V118">
            <v>0</v>
          </cell>
          <cell r="AG118">
            <v>-1137</v>
          </cell>
          <cell r="CE118">
            <v>51858</v>
          </cell>
        </row>
        <row r="119">
          <cell r="V119">
            <v>0</v>
          </cell>
          <cell r="AG119">
            <v>-420</v>
          </cell>
          <cell r="CE119">
            <v>51763</v>
          </cell>
        </row>
        <row r="120">
          <cell r="V120">
            <v>323</v>
          </cell>
          <cell r="AG120">
            <v>180</v>
          </cell>
          <cell r="CE120">
            <v>45072</v>
          </cell>
        </row>
        <row r="121">
          <cell r="V121">
            <v>0</v>
          </cell>
          <cell r="AG121">
            <v>-105</v>
          </cell>
          <cell r="CE121">
            <v>3074</v>
          </cell>
        </row>
        <row r="122">
          <cell r="V122">
            <v>0</v>
          </cell>
          <cell r="AG122">
            <v>-215</v>
          </cell>
          <cell r="CE122">
            <v>48044</v>
          </cell>
        </row>
        <row r="123">
          <cell r="V123">
            <v>0</v>
          </cell>
          <cell r="AG123">
            <v>-112</v>
          </cell>
          <cell r="CE123">
            <v>47713</v>
          </cell>
        </row>
        <row r="124">
          <cell r="V124">
            <v>1308</v>
          </cell>
          <cell r="AG124">
            <v>705</v>
          </cell>
          <cell r="CE124" t="str">
            <v/>
          </cell>
        </row>
        <row r="125">
          <cell r="V125">
            <v>0</v>
          </cell>
          <cell r="AG125">
            <v>-318</v>
          </cell>
          <cell r="CE125" t="str">
            <v/>
          </cell>
        </row>
        <row r="126">
          <cell r="V126">
            <v>0</v>
          </cell>
          <cell r="AG126">
            <v>-218</v>
          </cell>
          <cell r="CE126" t="str">
            <v/>
          </cell>
        </row>
        <row r="127">
          <cell r="V127">
            <v>0</v>
          </cell>
          <cell r="AG127">
            <v>-352</v>
          </cell>
          <cell r="CE127" t="str">
            <v/>
          </cell>
        </row>
        <row r="128">
          <cell r="V128">
            <v>452</v>
          </cell>
          <cell r="AG128">
            <v>243</v>
          </cell>
          <cell r="CE128" t="str">
            <v/>
          </cell>
        </row>
        <row r="129">
          <cell r="V129">
            <v>484</v>
          </cell>
          <cell r="AG129">
            <v>34</v>
          </cell>
          <cell r="CE129" t="str">
            <v/>
          </cell>
        </row>
        <row r="130">
          <cell r="V130">
            <v>612</v>
          </cell>
          <cell r="AG130">
            <v>52</v>
          </cell>
          <cell r="CE130" t="str">
            <v/>
          </cell>
        </row>
        <row r="131">
          <cell r="V131">
            <v>0</v>
          </cell>
          <cell r="AG131">
            <v>-211</v>
          </cell>
          <cell r="CE131" t="str">
            <v/>
          </cell>
        </row>
        <row r="132">
          <cell r="V132">
            <v>0</v>
          </cell>
          <cell r="AG132">
            <v>-242</v>
          </cell>
          <cell r="CE132" t="str">
            <v/>
          </cell>
        </row>
        <row r="133">
          <cell r="V133">
            <v>0</v>
          </cell>
          <cell r="AG133">
            <v>-175</v>
          </cell>
          <cell r="CE133" t="str">
            <v/>
          </cell>
        </row>
        <row r="134">
          <cell r="V134">
            <v>0</v>
          </cell>
          <cell r="AG134">
            <v>-134</v>
          </cell>
          <cell r="CE134" t="str">
            <v/>
          </cell>
        </row>
        <row r="135">
          <cell r="V135">
            <v>0</v>
          </cell>
          <cell r="AG135">
            <v>-224</v>
          </cell>
          <cell r="CE135" t="str">
            <v/>
          </cell>
        </row>
        <row r="136">
          <cell r="V136">
            <v>0</v>
          </cell>
          <cell r="AG136">
            <v>-463</v>
          </cell>
          <cell r="CE136" t="str">
            <v/>
          </cell>
        </row>
        <row r="137">
          <cell r="V137">
            <v>0</v>
          </cell>
          <cell r="AG137">
            <v>-495</v>
          </cell>
          <cell r="CE137" t="str">
            <v/>
          </cell>
        </row>
        <row r="138">
          <cell r="V138">
            <v>0</v>
          </cell>
          <cell r="AG138">
            <v>-916</v>
          </cell>
          <cell r="CE138" t="str">
            <v/>
          </cell>
        </row>
        <row r="139">
          <cell r="V139">
            <v>0</v>
          </cell>
          <cell r="AG139">
            <v>-320</v>
          </cell>
          <cell r="CE139" t="str">
            <v/>
          </cell>
        </row>
        <row r="140">
          <cell r="V140">
            <v>0</v>
          </cell>
          <cell r="AG140">
            <v>-380</v>
          </cell>
          <cell r="CE140" t="str">
            <v/>
          </cell>
        </row>
        <row r="141">
          <cell r="V141">
            <v>0</v>
          </cell>
          <cell r="AG141">
            <v>-338</v>
          </cell>
          <cell r="CE141" t="str">
            <v/>
          </cell>
        </row>
        <row r="142">
          <cell r="V142">
            <v>0</v>
          </cell>
          <cell r="AG142">
            <v>-250</v>
          </cell>
          <cell r="CE142" t="str">
            <v/>
          </cell>
        </row>
        <row r="143">
          <cell r="V143">
            <v>0</v>
          </cell>
          <cell r="AG143">
            <v>-264</v>
          </cell>
          <cell r="CE143" t="str">
            <v/>
          </cell>
        </row>
        <row r="144">
          <cell r="V144">
            <v>0</v>
          </cell>
          <cell r="AG144">
            <v>-290</v>
          </cell>
          <cell r="CE144" t="str">
            <v/>
          </cell>
        </row>
        <row r="145">
          <cell r="V145">
            <v>0</v>
          </cell>
          <cell r="AG145">
            <v>-717</v>
          </cell>
          <cell r="CE145" t="str">
            <v/>
          </cell>
        </row>
        <row r="146">
          <cell r="V146">
            <v>0</v>
          </cell>
          <cell r="AG146">
            <v>-490</v>
          </cell>
          <cell r="CE146" t="str">
            <v/>
          </cell>
        </row>
        <row r="147">
          <cell r="V147">
            <v>0</v>
          </cell>
          <cell r="AG147">
            <v>-382</v>
          </cell>
          <cell r="CE147" t="str">
            <v/>
          </cell>
        </row>
        <row r="148">
          <cell r="V148">
            <v>0</v>
          </cell>
          <cell r="AG148">
            <v>-340</v>
          </cell>
          <cell r="CE148" t="str">
            <v/>
          </cell>
        </row>
        <row r="149">
          <cell r="V149">
            <v>0</v>
          </cell>
          <cell r="AG149">
            <v>-781</v>
          </cell>
          <cell r="CE149" t="str">
            <v/>
          </cell>
        </row>
        <row r="150">
          <cell r="V150">
            <v>0</v>
          </cell>
          <cell r="AG150">
            <v>-280</v>
          </cell>
          <cell r="CE150" t="str">
            <v/>
          </cell>
        </row>
        <row r="151">
          <cell r="V151">
            <v>0</v>
          </cell>
          <cell r="AG151">
            <v>-682</v>
          </cell>
          <cell r="CE151" t="str">
            <v/>
          </cell>
        </row>
        <row r="152">
          <cell r="V152">
            <v>334</v>
          </cell>
          <cell r="AG152">
            <v>235</v>
          </cell>
          <cell r="CE152" t="str">
            <v/>
          </cell>
        </row>
        <row r="153">
          <cell r="V153">
            <v>0</v>
          </cell>
          <cell r="AG153">
            <v>-290</v>
          </cell>
          <cell r="CE153" t="str">
            <v/>
          </cell>
        </row>
        <row r="154">
          <cell r="V154">
            <v>0</v>
          </cell>
          <cell r="AG154">
            <v>-260</v>
          </cell>
          <cell r="CE154" t="str">
            <v/>
          </cell>
        </row>
        <row r="155">
          <cell r="V155">
            <v>412</v>
          </cell>
          <cell r="AG155">
            <v>257</v>
          </cell>
          <cell r="CE155">
            <v>52740</v>
          </cell>
        </row>
        <row r="156">
          <cell r="V156">
            <v>441</v>
          </cell>
          <cell r="AG156">
            <v>126</v>
          </cell>
          <cell r="CE156">
            <v>46927</v>
          </cell>
        </row>
        <row r="157">
          <cell r="V157">
            <v>413</v>
          </cell>
          <cell r="AG157">
            <v>117</v>
          </cell>
          <cell r="CE157">
            <v>49576</v>
          </cell>
        </row>
        <row r="158">
          <cell r="V158">
            <v>2394</v>
          </cell>
          <cell r="AG158">
            <v>-173</v>
          </cell>
          <cell r="CE158">
            <v>44792</v>
          </cell>
        </row>
        <row r="159">
          <cell r="V159">
            <v>748</v>
          </cell>
          <cell r="AG159">
            <v>197</v>
          </cell>
          <cell r="CE159">
            <v>46233</v>
          </cell>
        </row>
        <row r="160">
          <cell r="V160">
            <v>1649</v>
          </cell>
          <cell r="AG160">
            <v>94</v>
          </cell>
          <cell r="CE160">
            <v>48441</v>
          </cell>
        </row>
        <row r="161">
          <cell r="V161">
            <v>1728</v>
          </cell>
          <cell r="AG161">
            <v>1125</v>
          </cell>
          <cell r="CE161">
            <v>49039</v>
          </cell>
        </row>
        <row r="162">
          <cell r="V162">
            <v>759</v>
          </cell>
          <cell r="AG162">
            <v>169</v>
          </cell>
          <cell r="CE162">
            <v>48717</v>
          </cell>
        </row>
        <row r="163">
          <cell r="V163">
            <v>1270</v>
          </cell>
          <cell r="AG163">
            <v>385</v>
          </cell>
          <cell r="CE163">
            <v>48384</v>
          </cell>
        </row>
        <row r="164">
          <cell r="V164">
            <v>3724</v>
          </cell>
          <cell r="AG164">
            <v>2647</v>
          </cell>
          <cell r="CE164" t="str">
            <v/>
          </cell>
        </row>
        <row r="165">
          <cell r="V165">
            <v>620</v>
          </cell>
          <cell r="AG165">
            <v>425</v>
          </cell>
          <cell r="CE165" t="str">
            <v/>
          </cell>
        </row>
        <row r="166">
          <cell r="V166">
            <v>921</v>
          </cell>
          <cell r="AG166">
            <v>151</v>
          </cell>
          <cell r="CE166" t="str">
            <v/>
          </cell>
        </row>
        <row r="167">
          <cell r="V167">
            <v>354</v>
          </cell>
          <cell r="AG167">
            <v>134</v>
          </cell>
          <cell r="CE167" t="str">
            <v/>
          </cell>
        </row>
        <row r="168">
          <cell r="V168">
            <v>1613</v>
          </cell>
          <cell r="AG168">
            <v>573</v>
          </cell>
          <cell r="CE168" t="str">
            <v/>
          </cell>
        </row>
        <row r="169">
          <cell r="V169">
            <v>403</v>
          </cell>
          <cell r="AG169">
            <v>40</v>
          </cell>
          <cell r="CE169" t="str">
            <v/>
          </cell>
        </row>
        <row r="170">
          <cell r="V170">
            <v>371</v>
          </cell>
          <cell r="AG170">
            <v>48</v>
          </cell>
          <cell r="CE170" t="str">
            <v/>
          </cell>
        </row>
        <row r="171">
          <cell r="V171">
            <v>3090</v>
          </cell>
          <cell r="AG171">
            <v>530</v>
          </cell>
          <cell r="CE171" t="str">
            <v/>
          </cell>
        </row>
        <row r="172">
          <cell r="V172">
            <v>226</v>
          </cell>
          <cell r="AG172">
            <v>127</v>
          </cell>
          <cell r="CE172" t="str">
            <v/>
          </cell>
        </row>
        <row r="173">
          <cell r="V173">
            <v>831</v>
          </cell>
          <cell r="AG173">
            <v>160</v>
          </cell>
          <cell r="CE173" t="str">
            <v/>
          </cell>
        </row>
        <row r="174">
          <cell r="V174">
            <v>1373</v>
          </cell>
          <cell r="AG174">
            <v>853</v>
          </cell>
          <cell r="CE174" t="str">
            <v/>
          </cell>
        </row>
        <row r="175">
          <cell r="V175">
            <v>339</v>
          </cell>
          <cell r="AG175">
            <v>225</v>
          </cell>
          <cell r="CE175" t="str">
            <v/>
          </cell>
        </row>
        <row r="176">
          <cell r="V176">
            <v>0</v>
          </cell>
          <cell r="AG176">
            <v>-344</v>
          </cell>
          <cell r="CE176" t="str">
            <v/>
          </cell>
        </row>
        <row r="177">
          <cell r="V177">
            <v>0</v>
          </cell>
          <cell r="AG177">
            <v>-503</v>
          </cell>
          <cell r="CE177" t="str">
            <v/>
          </cell>
        </row>
        <row r="178">
          <cell r="V178">
            <v>0</v>
          </cell>
          <cell r="AG178">
            <v>-255</v>
          </cell>
          <cell r="CE178" t="str">
            <v/>
          </cell>
        </row>
        <row r="179">
          <cell r="V179">
            <v>0</v>
          </cell>
          <cell r="AG179">
            <v>-339</v>
          </cell>
          <cell r="CE179" t="str">
            <v/>
          </cell>
        </row>
        <row r="180">
          <cell r="V180">
            <v>0</v>
          </cell>
          <cell r="AG180">
            <v>-226</v>
          </cell>
          <cell r="CE180" t="str">
            <v/>
          </cell>
        </row>
        <row r="181">
          <cell r="V181">
            <v>0</v>
          </cell>
          <cell r="AG181">
            <v>-2810</v>
          </cell>
          <cell r="CE181" t="str">
            <v/>
          </cell>
        </row>
        <row r="182">
          <cell r="V182">
            <v>0</v>
          </cell>
          <cell r="AG182">
            <v>-1768</v>
          </cell>
          <cell r="CE182" t="str">
            <v/>
          </cell>
        </row>
        <row r="183">
          <cell r="V183">
            <v>0</v>
          </cell>
          <cell r="AG183">
            <v>-770</v>
          </cell>
          <cell r="CE183" t="str">
            <v/>
          </cell>
        </row>
        <row r="184">
          <cell r="V184">
            <v>0</v>
          </cell>
          <cell r="AG184">
            <v>-1080</v>
          </cell>
          <cell r="CE184" t="str">
            <v/>
          </cell>
        </row>
        <row r="185">
          <cell r="V185">
            <v>0</v>
          </cell>
          <cell r="AG185">
            <v>-2222</v>
          </cell>
          <cell r="CE185" t="str">
            <v/>
          </cell>
        </row>
        <row r="186">
          <cell r="V186">
            <v>0</v>
          </cell>
          <cell r="AG186">
            <v>-1870</v>
          </cell>
          <cell r="CE186" t="str">
            <v/>
          </cell>
        </row>
        <row r="187">
          <cell r="V187">
            <v>0</v>
          </cell>
          <cell r="AG187">
            <v>-2040</v>
          </cell>
          <cell r="CE187" t="str">
            <v/>
          </cell>
        </row>
        <row r="188">
          <cell r="V188">
            <v>0</v>
          </cell>
          <cell r="AG188">
            <v>-1362</v>
          </cell>
          <cell r="CE188" t="str">
            <v/>
          </cell>
        </row>
        <row r="189">
          <cell r="V189">
            <v>0</v>
          </cell>
          <cell r="AG189">
            <v>-672</v>
          </cell>
          <cell r="CE189" t="str">
            <v/>
          </cell>
        </row>
        <row r="190">
          <cell r="V190">
            <v>0</v>
          </cell>
          <cell r="AG190">
            <v>-626</v>
          </cell>
          <cell r="CE190" t="str">
            <v/>
          </cell>
        </row>
        <row r="191">
          <cell r="V191">
            <v>0</v>
          </cell>
          <cell r="AG191">
            <v>-1210</v>
          </cell>
          <cell r="CE191" t="str">
            <v/>
          </cell>
        </row>
        <row r="192">
          <cell r="V192">
            <v>0</v>
          </cell>
          <cell r="AG192">
            <v>-860</v>
          </cell>
          <cell r="CE192" t="str">
            <v/>
          </cell>
        </row>
        <row r="193">
          <cell r="V193">
            <v>0</v>
          </cell>
          <cell r="AG193">
            <v>-1585</v>
          </cell>
          <cell r="CE193" t="str">
            <v/>
          </cell>
        </row>
        <row r="194">
          <cell r="V194">
            <v>0</v>
          </cell>
          <cell r="AG194">
            <v>-598</v>
          </cell>
          <cell r="CE194" t="str">
            <v/>
          </cell>
        </row>
        <row r="195">
          <cell r="V195">
            <v>0</v>
          </cell>
          <cell r="AG195">
            <v>-550</v>
          </cell>
          <cell r="CE195" t="str">
            <v/>
          </cell>
        </row>
        <row r="196">
          <cell r="V196">
            <v>0</v>
          </cell>
          <cell r="AG196">
            <v>-1086</v>
          </cell>
          <cell r="CE196" t="str">
            <v/>
          </cell>
        </row>
        <row r="197">
          <cell r="V197">
            <v>0</v>
          </cell>
          <cell r="AG197">
            <v>-1975</v>
          </cell>
          <cell r="CE197" t="str">
            <v/>
          </cell>
        </row>
        <row r="198">
          <cell r="V198">
            <v>0</v>
          </cell>
          <cell r="AG198">
            <v>-502</v>
          </cell>
          <cell r="CE198" t="str">
            <v/>
          </cell>
        </row>
        <row r="199">
          <cell r="V199">
            <v>0</v>
          </cell>
          <cell r="AG199">
            <v>-576</v>
          </cell>
          <cell r="CE199" t="str">
            <v/>
          </cell>
        </row>
        <row r="200">
          <cell r="V200">
            <v>0</v>
          </cell>
          <cell r="AG200">
            <v>-478</v>
          </cell>
          <cell r="CE200" t="str">
            <v/>
          </cell>
        </row>
        <row r="201">
          <cell r="V201">
            <v>0</v>
          </cell>
          <cell r="AG201">
            <v>-1380</v>
          </cell>
          <cell r="CE201" t="str">
            <v/>
          </cell>
        </row>
        <row r="202">
          <cell r="V202">
            <v>0</v>
          </cell>
          <cell r="AG202">
            <v>-1020</v>
          </cell>
          <cell r="CE202" t="str">
            <v/>
          </cell>
        </row>
        <row r="203">
          <cell r="V203">
            <v>0</v>
          </cell>
          <cell r="AG203">
            <v>-1020</v>
          </cell>
          <cell r="CE203" t="str">
            <v/>
          </cell>
        </row>
        <row r="204">
          <cell r="V204">
            <v>0</v>
          </cell>
          <cell r="AG204">
            <v>-1320</v>
          </cell>
          <cell r="CE204" t="str">
            <v/>
          </cell>
        </row>
        <row r="205">
          <cell r="V205">
            <v>0</v>
          </cell>
          <cell r="AG205">
            <v>-1485</v>
          </cell>
          <cell r="CE205" t="str">
            <v/>
          </cell>
        </row>
        <row r="206">
          <cell r="V206">
            <v>0</v>
          </cell>
          <cell r="AG206">
            <v>-292</v>
          </cell>
          <cell r="CE206" t="str">
            <v/>
          </cell>
        </row>
        <row r="207">
          <cell r="V207">
            <v>0</v>
          </cell>
          <cell r="AG207">
            <v>-780</v>
          </cell>
          <cell r="CE207">
            <v>52889</v>
          </cell>
        </row>
        <row r="208">
          <cell r="V208">
            <v>0</v>
          </cell>
          <cell r="AG208">
            <v>-1129</v>
          </cell>
          <cell r="CE208">
            <v>52565</v>
          </cell>
        </row>
        <row r="209">
          <cell r="V209">
            <v>0</v>
          </cell>
          <cell r="AG209">
            <v>-790</v>
          </cell>
          <cell r="CE209">
            <v>52582</v>
          </cell>
        </row>
        <row r="210">
          <cell r="V210">
            <v>0</v>
          </cell>
          <cell r="AG210">
            <v>-1070</v>
          </cell>
          <cell r="CE210">
            <v>52588</v>
          </cell>
        </row>
        <row r="211">
          <cell r="V211">
            <v>0</v>
          </cell>
          <cell r="AG211">
            <v>-1072</v>
          </cell>
          <cell r="CE211">
            <v>51727</v>
          </cell>
        </row>
        <row r="212">
          <cell r="V212">
            <v>0</v>
          </cell>
          <cell r="AG212">
            <v>-411</v>
          </cell>
          <cell r="CE212">
            <v>51732</v>
          </cell>
        </row>
        <row r="213">
          <cell r="V213">
            <v>0</v>
          </cell>
          <cell r="AG213">
            <v>-570</v>
          </cell>
          <cell r="CE213">
            <v>51738</v>
          </cell>
        </row>
        <row r="214">
          <cell r="V214">
            <v>0</v>
          </cell>
          <cell r="AG214">
            <v>-540</v>
          </cell>
          <cell r="CE214">
            <v>51565</v>
          </cell>
        </row>
        <row r="215">
          <cell r="V215">
            <v>0</v>
          </cell>
          <cell r="AG215">
            <v>-768</v>
          </cell>
          <cell r="CE215">
            <v>50291</v>
          </cell>
        </row>
        <row r="216">
          <cell r="V216">
            <v>0</v>
          </cell>
          <cell r="AG216">
            <v>-415</v>
          </cell>
          <cell r="CE216">
            <v>50615</v>
          </cell>
        </row>
        <row r="217">
          <cell r="V217">
            <v>0</v>
          </cell>
          <cell r="AG217">
            <v>-735</v>
          </cell>
          <cell r="CE217">
            <v>50677</v>
          </cell>
        </row>
        <row r="218">
          <cell r="V218">
            <v>0</v>
          </cell>
          <cell r="AG218">
            <v>-898</v>
          </cell>
          <cell r="CE218">
            <v>51157</v>
          </cell>
        </row>
        <row r="219">
          <cell r="V219">
            <v>0</v>
          </cell>
          <cell r="AG219">
            <v>-299</v>
          </cell>
          <cell r="CE219">
            <v>50111</v>
          </cell>
        </row>
        <row r="220">
          <cell r="V220">
            <v>0</v>
          </cell>
          <cell r="AG220">
            <v>-590</v>
          </cell>
          <cell r="CE220">
            <v>50746</v>
          </cell>
        </row>
        <row r="221">
          <cell r="V221">
            <v>897</v>
          </cell>
          <cell r="AG221">
            <v>327</v>
          </cell>
          <cell r="CE221">
            <v>49418</v>
          </cell>
        </row>
        <row r="222">
          <cell r="V222">
            <v>1051</v>
          </cell>
          <cell r="AG222">
            <v>513</v>
          </cell>
          <cell r="CE222">
            <v>48312</v>
          </cell>
        </row>
        <row r="223">
          <cell r="V223">
            <v>472</v>
          </cell>
          <cell r="AG223">
            <v>173</v>
          </cell>
          <cell r="CE223">
            <v>48332</v>
          </cell>
        </row>
        <row r="224">
          <cell r="V224">
            <v>725</v>
          </cell>
          <cell r="AG224">
            <v>185</v>
          </cell>
          <cell r="CE224">
            <v>47576</v>
          </cell>
        </row>
        <row r="225">
          <cell r="V225">
            <v>133</v>
          </cell>
          <cell r="AG225">
            <v>10</v>
          </cell>
          <cell r="CE225" t="str">
            <v/>
          </cell>
        </row>
        <row r="226">
          <cell r="V226">
            <v>377</v>
          </cell>
          <cell r="AG226">
            <v>27</v>
          </cell>
          <cell r="CE226" t="str">
            <v/>
          </cell>
        </row>
        <row r="227">
          <cell r="V227">
            <v>449</v>
          </cell>
          <cell r="AG227">
            <v>152</v>
          </cell>
          <cell r="CE227" t="str">
            <v/>
          </cell>
        </row>
        <row r="228">
          <cell r="V228">
            <v>1021</v>
          </cell>
          <cell r="AG228">
            <v>-144</v>
          </cell>
          <cell r="CE228" t="str">
            <v/>
          </cell>
        </row>
        <row r="229">
          <cell r="V229">
            <v>1714</v>
          </cell>
          <cell r="AG229">
            <v>588</v>
          </cell>
          <cell r="CE229" t="str">
            <v/>
          </cell>
        </row>
        <row r="230">
          <cell r="V230">
            <v>1450</v>
          </cell>
          <cell r="AG230">
            <v>327</v>
          </cell>
          <cell r="CE230" t="str">
            <v/>
          </cell>
        </row>
        <row r="231">
          <cell r="V231">
            <v>719</v>
          </cell>
          <cell r="AG231">
            <v>239</v>
          </cell>
          <cell r="CE231" t="str">
            <v/>
          </cell>
        </row>
        <row r="232">
          <cell r="V232">
            <v>2017</v>
          </cell>
          <cell r="AG232">
            <v>937</v>
          </cell>
          <cell r="CE232" t="str">
            <v/>
          </cell>
        </row>
        <row r="233">
          <cell r="V233">
            <v>1548</v>
          </cell>
          <cell r="AG233">
            <v>522</v>
          </cell>
          <cell r="CE233" t="str">
            <v/>
          </cell>
        </row>
        <row r="234">
          <cell r="V234">
            <v>1238</v>
          </cell>
          <cell r="AG234">
            <v>406</v>
          </cell>
          <cell r="CE234" t="str">
            <v/>
          </cell>
        </row>
        <row r="235">
          <cell r="V235">
            <v>1005</v>
          </cell>
          <cell r="AG235">
            <v>282</v>
          </cell>
          <cell r="CE235" t="str">
            <v/>
          </cell>
        </row>
        <row r="236">
          <cell r="V236">
            <v>990</v>
          </cell>
          <cell r="AG236">
            <v>540</v>
          </cell>
          <cell r="CE236" t="str">
            <v/>
          </cell>
        </row>
        <row r="237">
          <cell r="V237">
            <v>766</v>
          </cell>
          <cell r="AG237">
            <v>166</v>
          </cell>
          <cell r="CE237" t="str">
            <v/>
          </cell>
        </row>
        <row r="238">
          <cell r="V238">
            <v>695</v>
          </cell>
          <cell r="AG238">
            <v>-71</v>
          </cell>
          <cell r="CE238" t="str">
            <v/>
          </cell>
        </row>
        <row r="239">
          <cell r="V239">
            <v>390</v>
          </cell>
          <cell r="AG239">
            <v>123</v>
          </cell>
          <cell r="CE239" t="str">
            <v/>
          </cell>
        </row>
        <row r="240">
          <cell r="V240">
            <v>1244</v>
          </cell>
          <cell r="AG240">
            <v>452</v>
          </cell>
          <cell r="CE240" t="str">
            <v/>
          </cell>
        </row>
        <row r="241">
          <cell r="V241">
            <v>414</v>
          </cell>
          <cell r="AG241">
            <v>142</v>
          </cell>
          <cell r="CE241" t="str">
            <v/>
          </cell>
        </row>
        <row r="242">
          <cell r="V242">
            <v>1129</v>
          </cell>
          <cell r="AG242">
            <v>429</v>
          </cell>
          <cell r="CE242" t="str">
            <v/>
          </cell>
        </row>
        <row r="243">
          <cell r="V243">
            <v>1152</v>
          </cell>
          <cell r="AG243">
            <v>652</v>
          </cell>
          <cell r="CE243" t="str">
            <v/>
          </cell>
        </row>
        <row r="244">
          <cell r="V244">
            <v>469</v>
          </cell>
          <cell r="AG244">
            <v>69</v>
          </cell>
          <cell r="CE244" t="str">
            <v/>
          </cell>
        </row>
        <row r="245">
          <cell r="V245">
            <v>0</v>
          </cell>
          <cell r="AG245">
            <v>-700</v>
          </cell>
          <cell r="CE245" t="str">
            <v/>
          </cell>
        </row>
        <row r="246">
          <cell r="V246">
            <v>0</v>
          </cell>
          <cell r="AG246">
            <v>0</v>
          </cell>
          <cell r="CE246" t="str">
            <v/>
          </cell>
        </row>
        <row r="247">
          <cell r="V247">
            <v>0</v>
          </cell>
          <cell r="AG247">
            <v>0</v>
          </cell>
          <cell r="CE247" t="str">
            <v/>
          </cell>
        </row>
        <row r="248">
          <cell r="V248">
            <v>0</v>
          </cell>
          <cell r="AG248">
            <v>0</v>
          </cell>
          <cell r="CE248" t="str">
            <v/>
          </cell>
        </row>
        <row r="249">
          <cell r="V249">
            <v>0</v>
          </cell>
          <cell r="AG249">
            <v>0</v>
          </cell>
          <cell r="CE249" t="str">
            <v/>
          </cell>
        </row>
        <row r="250">
          <cell r="V250">
            <v>0</v>
          </cell>
          <cell r="AG250">
            <v>0</v>
          </cell>
          <cell r="CE250" t="str">
            <v/>
          </cell>
        </row>
        <row r="251">
          <cell r="V251">
            <v>0</v>
          </cell>
          <cell r="AG251">
            <v>-471</v>
          </cell>
          <cell r="CE251" t="str">
            <v/>
          </cell>
        </row>
        <row r="252">
          <cell r="V252">
            <v>0</v>
          </cell>
          <cell r="AG252">
            <v>-793</v>
          </cell>
          <cell r="CE252" t="str">
            <v/>
          </cell>
        </row>
        <row r="253">
          <cell r="V253">
            <v>0</v>
          </cell>
          <cell r="AG253">
            <v>-320</v>
          </cell>
          <cell r="CE253" t="str">
            <v/>
          </cell>
        </row>
        <row r="254">
          <cell r="V254">
            <v>0</v>
          </cell>
          <cell r="AG254">
            <v>-296</v>
          </cell>
          <cell r="CE254" t="str">
            <v/>
          </cell>
        </row>
        <row r="255">
          <cell r="V255">
            <v>0</v>
          </cell>
          <cell r="AG255">
            <v>-245</v>
          </cell>
          <cell r="CE255" t="str">
            <v/>
          </cell>
        </row>
        <row r="256">
          <cell r="V256">
            <v>0</v>
          </cell>
          <cell r="AG256">
            <v>-794</v>
          </cell>
          <cell r="CE256" t="str">
            <v/>
          </cell>
        </row>
        <row r="257">
          <cell r="V257">
            <v>810</v>
          </cell>
          <cell r="AG257">
            <v>75</v>
          </cell>
          <cell r="CE257" t="str">
            <v/>
          </cell>
        </row>
        <row r="258">
          <cell r="V258">
            <v>462</v>
          </cell>
          <cell r="AG258">
            <v>30</v>
          </cell>
          <cell r="CE258" t="str">
            <v/>
          </cell>
        </row>
        <row r="259">
          <cell r="V259">
            <v>0</v>
          </cell>
          <cell r="AG259">
            <v>-658</v>
          </cell>
          <cell r="CE259" t="str">
            <v/>
          </cell>
        </row>
        <row r="260">
          <cell r="V260">
            <v>0</v>
          </cell>
          <cell r="AG260">
            <v>-275</v>
          </cell>
          <cell r="CE260" t="str">
            <v/>
          </cell>
        </row>
        <row r="261">
          <cell r="V261">
            <v>3856</v>
          </cell>
          <cell r="AG261">
            <v>742</v>
          </cell>
          <cell r="CE261" t="str">
            <v/>
          </cell>
        </row>
        <row r="262">
          <cell r="V262">
            <v>0</v>
          </cell>
          <cell r="AG262">
            <v>0</v>
          </cell>
          <cell r="CE262">
            <v>52807</v>
          </cell>
        </row>
        <row r="263">
          <cell r="V263">
            <v>0</v>
          </cell>
          <cell r="AG263">
            <v>0</v>
          </cell>
          <cell r="CE263">
            <v>52785</v>
          </cell>
        </row>
        <row r="264">
          <cell r="V264">
            <v>0</v>
          </cell>
          <cell r="AG264">
            <v>0</v>
          </cell>
          <cell r="CE264">
            <v>6909</v>
          </cell>
        </row>
        <row r="265">
          <cell r="V265">
            <v>0</v>
          </cell>
          <cell r="AG265">
            <v>-239</v>
          </cell>
          <cell r="CE265">
            <v>52833</v>
          </cell>
        </row>
        <row r="266">
          <cell r="V266">
            <v>0</v>
          </cell>
          <cell r="AG266">
            <v>-1062</v>
          </cell>
          <cell r="CE266">
            <v>52855</v>
          </cell>
        </row>
        <row r="267">
          <cell r="V267">
            <v>0</v>
          </cell>
          <cell r="AG267">
            <v>0</v>
          </cell>
          <cell r="CE267">
            <v>52813</v>
          </cell>
        </row>
        <row r="268">
          <cell r="V268">
            <v>0</v>
          </cell>
          <cell r="AG268">
            <v>-376</v>
          </cell>
          <cell r="CE268">
            <v>52814</v>
          </cell>
        </row>
        <row r="269">
          <cell r="V269">
            <v>0</v>
          </cell>
          <cell r="AG269">
            <v>-269</v>
          </cell>
          <cell r="CE269">
            <v>52782</v>
          </cell>
        </row>
        <row r="270">
          <cell r="V270">
            <v>0</v>
          </cell>
          <cell r="AG270">
            <v>-1067</v>
          </cell>
          <cell r="CE270">
            <v>52779</v>
          </cell>
        </row>
        <row r="271">
          <cell r="V271">
            <v>0</v>
          </cell>
          <cell r="AG271">
            <v>-1062</v>
          </cell>
          <cell r="CE271">
            <v>52797</v>
          </cell>
        </row>
        <row r="272">
          <cell r="V272">
            <v>0</v>
          </cell>
          <cell r="AG272">
            <v>-738</v>
          </cell>
          <cell r="CE272">
            <v>52785</v>
          </cell>
        </row>
        <row r="273">
          <cell r="V273">
            <v>0</v>
          </cell>
          <cell r="AG273">
            <v>-1275</v>
          </cell>
          <cell r="CE273">
            <v>52778</v>
          </cell>
        </row>
        <row r="274">
          <cell r="V274">
            <v>0</v>
          </cell>
          <cell r="AG274">
            <v>0</v>
          </cell>
          <cell r="CE274">
            <v>52804</v>
          </cell>
        </row>
        <row r="275">
          <cell r="V275">
            <v>0</v>
          </cell>
          <cell r="AG275">
            <v>-202</v>
          </cell>
          <cell r="CE275">
            <v>52819</v>
          </cell>
        </row>
        <row r="276">
          <cell r="V276">
            <v>0</v>
          </cell>
          <cell r="AG276">
            <v>-385</v>
          </cell>
          <cell r="CE276">
            <v>52747</v>
          </cell>
        </row>
        <row r="277">
          <cell r="V277">
            <v>1850</v>
          </cell>
          <cell r="AG277">
            <v>521</v>
          </cell>
          <cell r="CE277">
            <v>50898</v>
          </cell>
        </row>
        <row r="278">
          <cell r="V278">
            <v>1440</v>
          </cell>
          <cell r="AG278">
            <v>530</v>
          </cell>
          <cell r="CE278">
            <v>50998</v>
          </cell>
        </row>
        <row r="279">
          <cell r="V279">
            <v>1305</v>
          </cell>
          <cell r="AG279">
            <v>401</v>
          </cell>
          <cell r="CE279">
            <v>50429</v>
          </cell>
        </row>
        <row r="280">
          <cell r="V280">
            <v>271</v>
          </cell>
          <cell r="AG280">
            <v>20</v>
          </cell>
          <cell r="CE280">
            <v>48344</v>
          </cell>
        </row>
        <row r="281">
          <cell r="V281">
            <v>702</v>
          </cell>
          <cell r="AG281">
            <v>126</v>
          </cell>
          <cell r="CE281">
            <v>48575</v>
          </cell>
        </row>
        <row r="282">
          <cell r="V282">
            <v>1716</v>
          </cell>
          <cell r="AG282">
            <v>613</v>
          </cell>
          <cell r="CE282">
            <v>49048</v>
          </cell>
        </row>
        <row r="283">
          <cell r="V283">
            <v>507</v>
          </cell>
          <cell r="AG283">
            <v>137</v>
          </cell>
          <cell r="CE283">
            <v>48838</v>
          </cell>
        </row>
        <row r="284">
          <cell r="V284">
            <v>853</v>
          </cell>
          <cell r="AG284">
            <v>404</v>
          </cell>
          <cell r="CE284">
            <v>48910</v>
          </cell>
        </row>
        <row r="285">
          <cell r="V285">
            <v>2848</v>
          </cell>
          <cell r="AG285">
            <v>796</v>
          </cell>
          <cell r="CE285">
            <v>48608</v>
          </cell>
        </row>
        <row r="286">
          <cell r="V286">
            <v>483</v>
          </cell>
          <cell r="AG286">
            <v>124</v>
          </cell>
          <cell r="CE286">
            <v>48186</v>
          </cell>
        </row>
        <row r="287">
          <cell r="V287">
            <v>2739</v>
          </cell>
          <cell r="AG287">
            <v>789</v>
          </cell>
          <cell r="CE287" t="str">
            <v/>
          </cell>
        </row>
        <row r="288">
          <cell r="V288">
            <v>456</v>
          </cell>
          <cell r="AG288">
            <v>124</v>
          </cell>
          <cell r="CE288" t="str">
            <v/>
          </cell>
        </row>
        <row r="289">
          <cell r="V289">
            <v>2736</v>
          </cell>
          <cell r="AG289">
            <v>738</v>
          </cell>
          <cell r="CE289" t="str">
            <v/>
          </cell>
        </row>
        <row r="290">
          <cell r="V290">
            <v>2417</v>
          </cell>
          <cell r="AG290">
            <v>856</v>
          </cell>
          <cell r="CE290" t="str">
            <v/>
          </cell>
        </row>
        <row r="291">
          <cell r="V291">
            <v>1011</v>
          </cell>
          <cell r="AG291">
            <v>473</v>
          </cell>
          <cell r="CE291" t="str">
            <v/>
          </cell>
        </row>
        <row r="292">
          <cell r="V292">
            <v>2329</v>
          </cell>
          <cell r="AG292">
            <v>558</v>
          </cell>
          <cell r="CE292" t="str">
            <v/>
          </cell>
        </row>
        <row r="293">
          <cell r="V293">
            <v>230</v>
          </cell>
          <cell r="AG293">
            <v>93</v>
          </cell>
          <cell r="CE293" t="str">
            <v/>
          </cell>
        </row>
        <row r="294">
          <cell r="V294">
            <v>2886</v>
          </cell>
          <cell r="AG294">
            <v>327</v>
          </cell>
          <cell r="CE294" t="str">
            <v/>
          </cell>
        </row>
        <row r="295">
          <cell r="V295">
            <v>558</v>
          </cell>
          <cell r="AG295">
            <v>39</v>
          </cell>
          <cell r="CE295" t="str">
            <v/>
          </cell>
        </row>
        <row r="296">
          <cell r="V296">
            <v>1021</v>
          </cell>
          <cell r="AG296">
            <v>616</v>
          </cell>
          <cell r="CE296" t="str">
            <v/>
          </cell>
        </row>
        <row r="297">
          <cell r="V297">
            <v>855</v>
          </cell>
          <cell r="AG297">
            <v>235</v>
          </cell>
          <cell r="CE297" t="str">
            <v/>
          </cell>
        </row>
        <row r="298">
          <cell r="V298">
            <v>2737</v>
          </cell>
          <cell r="AG298">
            <v>508</v>
          </cell>
          <cell r="CE298" t="str">
            <v/>
          </cell>
        </row>
        <row r="299">
          <cell r="V299">
            <v>3850</v>
          </cell>
          <cell r="AG299">
            <v>1265</v>
          </cell>
          <cell r="CE299" t="str">
            <v/>
          </cell>
        </row>
        <row r="300">
          <cell r="V300">
            <v>1394</v>
          </cell>
          <cell r="AG300">
            <v>326</v>
          </cell>
          <cell r="CE300" t="str">
            <v/>
          </cell>
        </row>
        <row r="301">
          <cell r="V301">
            <v>304</v>
          </cell>
          <cell r="AG301">
            <v>65</v>
          </cell>
          <cell r="CE301" t="str">
            <v/>
          </cell>
        </row>
        <row r="302">
          <cell r="V302">
            <v>1199</v>
          </cell>
          <cell r="AG302">
            <v>335</v>
          </cell>
          <cell r="CE302" t="str">
            <v/>
          </cell>
        </row>
        <row r="303">
          <cell r="V303">
            <v>4250</v>
          </cell>
          <cell r="AG303">
            <v>-660</v>
          </cell>
          <cell r="CE303" t="str">
            <v/>
          </cell>
        </row>
        <row r="304">
          <cell r="V304">
            <v>419</v>
          </cell>
          <cell r="AG304">
            <v>172</v>
          </cell>
          <cell r="CE304" t="str">
            <v/>
          </cell>
        </row>
        <row r="305">
          <cell r="V305">
            <v>1174</v>
          </cell>
          <cell r="AG305">
            <v>274</v>
          </cell>
          <cell r="CE305" t="str">
            <v/>
          </cell>
        </row>
        <row r="306">
          <cell r="V306">
            <v>200</v>
          </cell>
          <cell r="AG306">
            <v>152</v>
          </cell>
          <cell r="CE306" t="str">
            <v/>
          </cell>
        </row>
        <row r="307">
          <cell r="V307">
            <v>742</v>
          </cell>
          <cell r="AG307">
            <v>165</v>
          </cell>
          <cell r="CE307" t="str">
            <v/>
          </cell>
        </row>
        <row r="308">
          <cell r="V308">
            <v>542</v>
          </cell>
          <cell r="AG308">
            <v>70</v>
          </cell>
          <cell r="CE308" t="str">
            <v/>
          </cell>
        </row>
        <row r="309">
          <cell r="V309">
            <v>1134</v>
          </cell>
          <cell r="AG309">
            <v>286</v>
          </cell>
          <cell r="CE309" t="str">
            <v/>
          </cell>
        </row>
        <row r="310">
          <cell r="V310">
            <v>553</v>
          </cell>
          <cell r="AG310">
            <v>128</v>
          </cell>
          <cell r="CE310" t="str">
            <v/>
          </cell>
        </row>
        <row r="311">
          <cell r="V311">
            <v>392</v>
          </cell>
          <cell r="AG311">
            <v>79</v>
          </cell>
          <cell r="CE311" t="str">
            <v/>
          </cell>
        </row>
        <row r="312">
          <cell r="V312">
            <v>281</v>
          </cell>
          <cell r="AG312">
            <v>57</v>
          </cell>
          <cell r="CE312" t="str">
            <v/>
          </cell>
        </row>
        <row r="313">
          <cell r="V313">
            <v>0</v>
          </cell>
          <cell r="AG313">
            <v>-546</v>
          </cell>
          <cell r="CE313" t="str">
            <v/>
          </cell>
        </row>
        <row r="314">
          <cell r="V314">
            <v>0</v>
          </cell>
          <cell r="AG314">
            <v>-135</v>
          </cell>
          <cell r="CE314" t="str">
            <v/>
          </cell>
        </row>
        <row r="315">
          <cell r="V315">
            <v>0</v>
          </cell>
          <cell r="AG315">
            <v>-42</v>
          </cell>
          <cell r="CE315" t="str">
            <v/>
          </cell>
        </row>
        <row r="316">
          <cell r="V316">
            <v>0</v>
          </cell>
          <cell r="AG316">
            <v>-194</v>
          </cell>
          <cell r="CE316" t="str">
            <v/>
          </cell>
        </row>
        <row r="317">
          <cell r="V317">
            <v>0</v>
          </cell>
          <cell r="AG317">
            <v>-264</v>
          </cell>
          <cell r="CE317" t="str">
            <v/>
          </cell>
        </row>
        <row r="318">
          <cell r="V318">
            <v>0</v>
          </cell>
          <cell r="AG318">
            <v>-161</v>
          </cell>
          <cell r="CE318" t="str">
            <v/>
          </cell>
        </row>
        <row r="319">
          <cell r="V319">
            <v>0</v>
          </cell>
          <cell r="AG319">
            <v>-258</v>
          </cell>
          <cell r="CE319" t="str">
            <v/>
          </cell>
        </row>
        <row r="320">
          <cell r="V320">
            <v>0</v>
          </cell>
          <cell r="AG320">
            <v>-74</v>
          </cell>
          <cell r="CE320" t="str">
            <v/>
          </cell>
        </row>
        <row r="321">
          <cell r="V321">
            <v>0</v>
          </cell>
          <cell r="AG321">
            <v>-147</v>
          </cell>
          <cell r="CE321" t="str">
            <v/>
          </cell>
        </row>
        <row r="322">
          <cell r="V322">
            <v>0</v>
          </cell>
          <cell r="AG322">
            <v>-128</v>
          </cell>
          <cell r="CE322" t="str">
            <v/>
          </cell>
        </row>
        <row r="323">
          <cell r="V323">
            <v>0</v>
          </cell>
          <cell r="AG323">
            <v>-154</v>
          </cell>
          <cell r="CE323" t="str">
            <v/>
          </cell>
        </row>
        <row r="324">
          <cell r="V324">
            <v>0</v>
          </cell>
          <cell r="AG324">
            <v>-142</v>
          </cell>
          <cell r="CE324" t="str">
            <v/>
          </cell>
        </row>
        <row r="325">
          <cell r="V325">
            <v>0</v>
          </cell>
          <cell r="AG325">
            <v>-94</v>
          </cell>
          <cell r="CE325" t="str">
            <v/>
          </cell>
        </row>
        <row r="326">
          <cell r="V326">
            <v>0</v>
          </cell>
          <cell r="AG326">
            <v>-439</v>
          </cell>
          <cell r="CE326" t="str">
            <v/>
          </cell>
        </row>
        <row r="327">
          <cell r="V327">
            <v>0</v>
          </cell>
          <cell r="AG327">
            <v>-415</v>
          </cell>
          <cell r="CE327" t="str">
            <v/>
          </cell>
        </row>
        <row r="328">
          <cell r="V328">
            <v>0</v>
          </cell>
          <cell r="AG328">
            <v>-264</v>
          </cell>
          <cell r="CE328">
            <v>51514</v>
          </cell>
        </row>
        <row r="329">
          <cell r="V329">
            <v>0</v>
          </cell>
          <cell r="AG329">
            <v>-282</v>
          </cell>
          <cell r="CE329">
            <v>51514</v>
          </cell>
        </row>
        <row r="330">
          <cell r="V330">
            <v>350</v>
          </cell>
          <cell r="AG330">
            <v>152</v>
          </cell>
          <cell r="CE330">
            <v>49954</v>
          </cell>
        </row>
        <row r="331">
          <cell r="V331">
            <v>0</v>
          </cell>
          <cell r="AG331">
            <v>0</v>
          </cell>
          <cell r="CE331" t="str">
            <v/>
          </cell>
        </row>
        <row r="332">
          <cell r="V332">
            <v>0</v>
          </cell>
          <cell r="AG332">
            <v>-483</v>
          </cell>
          <cell r="CE332" t="str">
            <v/>
          </cell>
        </row>
        <row r="333">
          <cell r="V333">
            <v>0</v>
          </cell>
          <cell r="AG333">
            <v>-360</v>
          </cell>
          <cell r="CE333" t="str">
            <v/>
          </cell>
        </row>
        <row r="334">
          <cell r="V334">
            <v>0</v>
          </cell>
          <cell r="AG334">
            <v>-299</v>
          </cell>
          <cell r="CE334" t="str">
            <v/>
          </cell>
        </row>
        <row r="335">
          <cell r="V335">
            <v>0</v>
          </cell>
          <cell r="AG335">
            <v>-300</v>
          </cell>
          <cell r="CE335" t="str">
            <v/>
          </cell>
        </row>
        <row r="336">
          <cell r="V336">
            <v>0</v>
          </cell>
          <cell r="AG336">
            <v>-216</v>
          </cell>
          <cell r="CE336" t="str">
            <v/>
          </cell>
        </row>
        <row r="337">
          <cell r="V337">
            <v>0</v>
          </cell>
          <cell r="AG337">
            <v>-414</v>
          </cell>
          <cell r="CE337" t="str">
            <v/>
          </cell>
        </row>
        <row r="338">
          <cell r="V338">
            <v>0</v>
          </cell>
          <cell r="AG338">
            <v>-520</v>
          </cell>
          <cell r="CE338" t="str">
            <v/>
          </cell>
        </row>
        <row r="339">
          <cell r="V339">
            <v>0</v>
          </cell>
          <cell r="AG339">
            <v>-420</v>
          </cell>
          <cell r="CE339" t="str">
            <v/>
          </cell>
        </row>
        <row r="340">
          <cell r="V340">
            <v>0</v>
          </cell>
          <cell r="AG340">
            <v>-380</v>
          </cell>
          <cell r="CE340" t="str">
            <v/>
          </cell>
        </row>
        <row r="341">
          <cell r="V341">
            <v>0</v>
          </cell>
          <cell r="AG341">
            <v>-490</v>
          </cell>
          <cell r="CE341" t="str">
            <v/>
          </cell>
        </row>
        <row r="342">
          <cell r="V342">
            <v>0</v>
          </cell>
          <cell r="AG342">
            <v>-1266</v>
          </cell>
          <cell r="CE342" t="str">
            <v/>
          </cell>
        </row>
        <row r="343">
          <cell r="V343">
            <v>0</v>
          </cell>
          <cell r="AG343">
            <v>-1164</v>
          </cell>
          <cell r="CE343" t="str">
            <v/>
          </cell>
        </row>
        <row r="344">
          <cell r="V344">
            <v>0</v>
          </cell>
          <cell r="AG344">
            <v>-612</v>
          </cell>
          <cell r="CE344" t="str">
            <v/>
          </cell>
        </row>
        <row r="345">
          <cell r="V345">
            <v>0</v>
          </cell>
          <cell r="AG345">
            <v>-90</v>
          </cell>
          <cell r="CE345" t="str">
            <v/>
          </cell>
        </row>
        <row r="346">
          <cell r="V346">
            <v>0</v>
          </cell>
          <cell r="AG346">
            <v>0</v>
          </cell>
          <cell r="CE346" t="str">
            <v/>
          </cell>
        </row>
        <row r="347">
          <cell r="V347">
            <v>0</v>
          </cell>
          <cell r="AG347">
            <v>0</v>
          </cell>
          <cell r="CE347" t="str">
            <v/>
          </cell>
        </row>
        <row r="348">
          <cell r="V348">
            <v>0</v>
          </cell>
          <cell r="AG348">
            <v>0</v>
          </cell>
          <cell r="CE348" t="str">
            <v/>
          </cell>
        </row>
        <row r="349">
          <cell r="V349">
            <v>0</v>
          </cell>
          <cell r="AG349">
            <v>0</v>
          </cell>
          <cell r="CE349" t="str">
            <v/>
          </cell>
        </row>
        <row r="350">
          <cell r="V350">
            <v>0</v>
          </cell>
          <cell r="AG350">
            <v>0</v>
          </cell>
          <cell r="CE350" t="str">
            <v/>
          </cell>
        </row>
        <row r="351">
          <cell r="V351">
            <v>0</v>
          </cell>
          <cell r="AG351">
            <v>0</v>
          </cell>
          <cell r="CE351" t="str">
            <v/>
          </cell>
        </row>
        <row r="352">
          <cell r="V352">
            <v>0</v>
          </cell>
          <cell r="AG352">
            <v>0</v>
          </cell>
          <cell r="CE352" t="str">
            <v/>
          </cell>
        </row>
        <row r="353">
          <cell r="V353">
            <v>1757</v>
          </cell>
          <cell r="AG353">
            <v>1707</v>
          </cell>
          <cell r="CE353">
            <v>51585</v>
          </cell>
        </row>
        <row r="354">
          <cell r="V354">
            <v>259</v>
          </cell>
          <cell r="AG354">
            <v>103</v>
          </cell>
          <cell r="CE354">
            <v>47516</v>
          </cell>
        </row>
        <row r="355">
          <cell r="V355">
            <v>1573</v>
          </cell>
          <cell r="AG355">
            <v>1120</v>
          </cell>
          <cell r="CE355">
            <v>45971</v>
          </cell>
        </row>
        <row r="356">
          <cell r="V356">
            <v>1918</v>
          </cell>
          <cell r="AG356">
            <v>544</v>
          </cell>
          <cell r="CE356">
            <v>48542</v>
          </cell>
        </row>
        <row r="357">
          <cell r="V357">
            <v>1107</v>
          </cell>
          <cell r="AG357">
            <v>687</v>
          </cell>
          <cell r="CE357" t="str">
            <v/>
          </cell>
        </row>
        <row r="358">
          <cell r="V358">
            <v>0</v>
          </cell>
          <cell r="AG358">
            <v>0</v>
          </cell>
          <cell r="CE358" t="str">
            <v/>
          </cell>
        </row>
        <row r="359">
          <cell r="V359">
            <v>553</v>
          </cell>
          <cell r="AG359">
            <v>103</v>
          </cell>
          <cell r="CE359" t="str">
            <v/>
          </cell>
        </row>
        <row r="360">
          <cell r="V360">
            <v>903</v>
          </cell>
          <cell r="AG360">
            <v>93</v>
          </cell>
          <cell r="CE360" t="str">
            <v/>
          </cell>
        </row>
        <row r="361">
          <cell r="V361">
            <v>828</v>
          </cell>
          <cell r="AG361">
            <v>246</v>
          </cell>
          <cell r="CE361" t="str">
            <v/>
          </cell>
        </row>
        <row r="362">
          <cell r="V362">
            <v>718</v>
          </cell>
          <cell r="AG362">
            <v>268</v>
          </cell>
          <cell r="CE362" t="str">
            <v/>
          </cell>
        </row>
        <row r="363">
          <cell r="V363">
            <v>0</v>
          </cell>
          <cell r="AG363">
            <v>-148</v>
          </cell>
          <cell r="CE363" t="str">
            <v/>
          </cell>
        </row>
        <row r="364">
          <cell r="V364">
            <v>0</v>
          </cell>
          <cell r="AG364">
            <v>-85</v>
          </cell>
          <cell r="CE364" t="str">
            <v/>
          </cell>
        </row>
        <row r="365">
          <cell r="V365">
            <v>0</v>
          </cell>
          <cell r="AG365">
            <v>-335</v>
          </cell>
          <cell r="CE365" t="str">
            <v/>
          </cell>
        </row>
        <row r="366">
          <cell r="V366">
            <v>0</v>
          </cell>
          <cell r="AG366">
            <v>-474</v>
          </cell>
          <cell r="CE366" t="str">
            <v/>
          </cell>
        </row>
        <row r="367">
          <cell r="V367">
            <v>0</v>
          </cell>
          <cell r="AG367">
            <v>-783</v>
          </cell>
          <cell r="CE367" t="str">
            <v/>
          </cell>
        </row>
        <row r="368">
          <cell r="V368">
            <v>0</v>
          </cell>
          <cell r="AG368">
            <v>-1275</v>
          </cell>
          <cell r="CE368" t="str">
            <v/>
          </cell>
        </row>
        <row r="369">
          <cell r="V369">
            <v>0</v>
          </cell>
          <cell r="AG369">
            <v>-1534</v>
          </cell>
          <cell r="CE369" t="str">
            <v/>
          </cell>
        </row>
        <row r="370">
          <cell r="V370">
            <v>0</v>
          </cell>
          <cell r="AG370">
            <v>-370</v>
          </cell>
          <cell r="CE370" t="str">
            <v/>
          </cell>
        </row>
        <row r="371">
          <cell r="V371">
            <v>0</v>
          </cell>
          <cell r="AG371">
            <v>-401</v>
          </cell>
          <cell r="CE371">
            <v>50817</v>
          </cell>
        </row>
        <row r="372">
          <cell r="V372">
            <v>0</v>
          </cell>
          <cell r="AG372">
            <v>-800</v>
          </cell>
          <cell r="CE372">
            <v>50836</v>
          </cell>
        </row>
        <row r="373">
          <cell r="V373">
            <v>642</v>
          </cell>
          <cell r="AG373">
            <v>150</v>
          </cell>
          <cell r="CE373">
            <v>49339</v>
          </cell>
        </row>
        <row r="374">
          <cell r="V374">
            <v>1026</v>
          </cell>
          <cell r="AG374">
            <v>1</v>
          </cell>
          <cell r="CE374">
            <v>48223</v>
          </cell>
        </row>
        <row r="375">
          <cell r="V375">
            <v>1382</v>
          </cell>
          <cell r="AG375">
            <v>709</v>
          </cell>
          <cell r="CE375" t="str">
            <v/>
          </cell>
        </row>
        <row r="376">
          <cell r="V376">
            <v>313</v>
          </cell>
          <cell r="AG376">
            <v>79</v>
          </cell>
          <cell r="CE376" t="str">
            <v/>
          </cell>
        </row>
        <row r="377">
          <cell r="V377">
            <v>0</v>
          </cell>
          <cell r="AG377">
            <v>0</v>
          </cell>
          <cell r="CE377" t="str">
            <v/>
          </cell>
        </row>
        <row r="378">
          <cell r="V378">
            <v>0</v>
          </cell>
          <cell r="AG378">
            <v>-126</v>
          </cell>
          <cell r="CE378" t="str">
            <v/>
          </cell>
        </row>
        <row r="379">
          <cell r="V379">
            <v>4119</v>
          </cell>
          <cell r="AG379">
            <v>553</v>
          </cell>
          <cell r="CE379" t="str">
            <v/>
          </cell>
        </row>
        <row r="380">
          <cell r="V380">
            <v>2832</v>
          </cell>
          <cell r="AG380">
            <v>783</v>
          </cell>
          <cell r="CE380" t="str">
            <v/>
          </cell>
        </row>
        <row r="381">
          <cell r="V381">
            <v>3263</v>
          </cell>
          <cell r="AG381">
            <v>661</v>
          </cell>
          <cell r="CE381" t="str">
            <v/>
          </cell>
        </row>
        <row r="382">
          <cell r="V382">
            <v>2198</v>
          </cell>
          <cell r="AG382">
            <v>380</v>
          </cell>
          <cell r="CE382" t="str">
            <v/>
          </cell>
        </row>
        <row r="383">
          <cell r="V383">
            <v>4004</v>
          </cell>
          <cell r="AG383">
            <v>892</v>
          </cell>
          <cell r="CE383" t="str">
            <v/>
          </cell>
        </row>
        <row r="384">
          <cell r="V384">
            <v>3407</v>
          </cell>
          <cell r="AG384">
            <v>1015</v>
          </cell>
          <cell r="CE384" t="str">
            <v/>
          </cell>
        </row>
        <row r="385">
          <cell r="V385">
            <v>2451</v>
          </cell>
          <cell r="AG385">
            <v>771</v>
          </cell>
          <cell r="CE385">
            <v>52826</v>
          </cell>
        </row>
        <row r="386">
          <cell r="V386">
            <v>2718</v>
          </cell>
          <cell r="AG386">
            <v>918</v>
          </cell>
          <cell r="CE386">
            <v>52805</v>
          </cell>
        </row>
        <row r="387">
          <cell r="V387">
            <v>3719</v>
          </cell>
          <cell r="AG387">
            <v>1259</v>
          </cell>
          <cell r="CE387">
            <v>52770</v>
          </cell>
        </row>
        <row r="388">
          <cell r="V388">
            <v>3298</v>
          </cell>
          <cell r="AG388">
            <v>452</v>
          </cell>
          <cell r="CE388">
            <v>52890</v>
          </cell>
        </row>
        <row r="389">
          <cell r="V389">
            <v>1883</v>
          </cell>
          <cell r="AG389">
            <v>803</v>
          </cell>
          <cell r="CE389">
            <v>47895</v>
          </cell>
        </row>
        <row r="390">
          <cell r="V390">
            <v>3804</v>
          </cell>
          <cell r="AG390">
            <v>1740</v>
          </cell>
          <cell r="CE390" t="str">
            <v/>
          </cell>
        </row>
        <row r="391">
          <cell r="V391">
            <v>1313</v>
          </cell>
          <cell r="AG391">
            <v>714</v>
          </cell>
          <cell r="CE391" t="str">
            <v/>
          </cell>
        </row>
        <row r="392">
          <cell r="V392">
            <v>798</v>
          </cell>
          <cell r="AG392">
            <v>328</v>
          </cell>
          <cell r="CE392" t="str">
            <v/>
          </cell>
        </row>
        <row r="393">
          <cell r="V393">
            <v>900</v>
          </cell>
          <cell r="AG393">
            <v>383</v>
          </cell>
          <cell r="CE393" t="str">
            <v/>
          </cell>
        </row>
        <row r="394">
          <cell r="V394">
            <v>1267</v>
          </cell>
          <cell r="AG394">
            <v>1026</v>
          </cell>
          <cell r="CE394" t="str">
            <v/>
          </cell>
        </row>
        <row r="395">
          <cell r="V395">
            <v>577</v>
          </cell>
          <cell r="AG395">
            <v>304</v>
          </cell>
          <cell r="CE395" t="str">
            <v/>
          </cell>
        </row>
        <row r="396">
          <cell r="V396">
            <v>1264</v>
          </cell>
          <cell r="AG396">
            <v>264</v>
          </cell>
          <cell r="CE396" t="str">
            <v/>
          </cell>
        </row>
        <row r="397">
          <cell r="V397">
            <v>2072</v>
          </cell>
          <cell r="AG397">
            <v>172</v>
          </cell>
          <cell r="CE397" t="str">
            <v/>
          </cell>
        </row>
        <row r="398">
          <cell r="V398">
            <v>2815</v>
          </cell>
          <cell r="AG398">
            <v>375</v>
          </cell>
          <cell r="CE398" t="str">
            <v/>
          </cell>
        </row>
        <row r="399">
          <cell r="V399">
            <v>1248</v>
          </cell>
          <cell r="AG399">
            <v>308</v>
          </cell>
          <cell r="CE399" t="str">
            <v/>
          </cell>
        </row>
        <row r="400">
          <cell r="V400">
            <v>2351</v>
          </cell>
          <cell r="AG400">
            <v>399</v>
          </cell>
          <cell r="CE400" t="str">
            <v/>
          </cell>
        </row>
        <row r="401">
          <cell r="V401">
            <v>401</v>
          </cell>
          <cell r="AG401">
            <v>120</v>
          </cell>
          <cell r="CE401" t="str">
            <v/>
          </cell>
        </row>
        <row r="402">
          <cell r="V402">
            <v>1760</v>
          </cell>
          <cell r="AG402">
            <v>841</v>
          </cell>
          <cell r="CE402" t="str">
            <v/>
          </cell>
        </row>
        <row r="403">
          <cell r="V403">
            <v>2017</v>
          </cell>
          <cell r="AG403">
            <v>62</v>
          </cell>
          <cell r="CE403" t="str">
            <v/>
          </cell>
        </row>
        <row r="404">
          <cell r="V404">
            <v>940</v>
          </cell>
          <cell r="AG404">
            <v>101</v>
          </cell>
          <cell r="CE404">
            <v>51621</v>
          </cell>
        </row>
        <row r="405">
          <cell r="V405">
            <v>981</v>
          </cell>
          <cell r="AG405">
            <v>30</v>
          </cell>
          <cell r="CE405">
            <v>51714</v>
          </cell>
        </row>
        <row r="406">
          <cell r="V406">
            <v>1092</v>
          </cell>
          <cell r="AG406">
            <v>422</v>
          </cell>
          <cell r="CE406">
            <v>51581</v>
          </cell>
        </row>
        <row r="407">
          <cell r="V407">
            <v>0</v>
          </cell>
          <cell r="AG407">
            <v>-812</v>
          </cell>
          <cell r="CE407">
            <v>51559</v>
          </cell>
        </row>
        <row r="408">
          <cell r="V408">
            <v>1293</v>
          </cell>
          <cell r="AG408">
            <v>271</v>
          </cell>
          <cell r="CE408">
            <v>50640</v>
          </cell>
        </row>
        <row r="409">
          <cell r="V409">
            <v>2021</v>
          </cell>
          <cell r="AG409">
            <v>360</v>
          </cell>
          <cell r="CE409">
            <v>50640</v>
          </cell>
        </row>
        <row r="410">
          <cell r="V410">
            <v>1002</v>
          </cell>
          <cell r="AG410">
            <v>444</v>
          </cell>
          <cell r="CE410">
            <v>50804</v>
          </cell>
        </row>
        <row r="411">
          <cell r="V411">
            <v>932</v>
          </cell>
          <cell r="AG411">
            <v>258</v>
          </cell>
          <cell r="CE411">
            <v>51328</v>
          </cell>
        </row>
        <row r="412">
          <cell r="V412">
            <v>557</v>
          </cell>
          <cell r="AG412">
            <v>69</v>
          </cell>
          <cell r="CE412">
            <v>51329</v>
          </cell>
        </row>
        <row r="413">
          <cell r="V413">
            <v>700</v>
          </cell>
          <cell r="AG413">
            <v>136</v>
          </cell>
          <cell r="CE413">
            <v>51329</v>
          </cell>
        </row>
        <row r="414">
          <cell r="V414">
            <v>1031</v>
          </cell>
          <cell r="AG414">
            <v>421</v>
          </cell>
          <cell r="CE414">
            <v>49246</v>
          </cell>
        </row>
        <row r="415">
          <cell r="V415">
            <v>2644</v>
          </cell>
          <cell r="AG415">
            <v>916</v>
          </cell>
          <cell r="CE415" t="str">
            <v/>
          </cell>
        </row>
        <row r="416">
          <cell r="V416">
            <v>321</v>
          </cell>
          <cell r="AG416">
            <v>211</v>
          </cell>
          <cell r="CE416">
            <v>47749</v>
          </cell>
        </row>
        <row r="417">
          <cell r="V417">
            <v>0</v>
          </cell>
          <cell r="AG417">
            <v>-433</v>
          </cell>
          <cell r="CE417" t="str">
            <v/>
          </cell>
        </row>
        <row r="418">
          <cell r="V418">
            <v>616</v>
          </cell>
          <cell r="AG418">
            <v>332</v>
          </cell>
          <cell r="CE418">
            <v>48399</v>
          </cell>
        </row>
        <row r="419">
          <cell r="V419">
            <v>0</v>
          </cell>
          <cell r="AG419">
            <v>0</v>
          </cell>
          <cell r="CE419" t="str">
            <v/>
          </cell>
        </row>
        <row r="420">
          <cell r="V420">
            <v>0</v>
          </cell>
          <cell r="AG420">
            <v>0</v>
          </cell>
          <cell r="CE420" t="str">
            <v/>
          </cell>
        </row>
        <row r="421">
          <cell r="V421">
            <v>0</v>
          </cell>
          <cell r="AG421">
            <v>0</v>
          </cell>
          <cell r="CE421" t="str">
            <v/>
          </cell>
        </row>
        <row r="422">
          <cell r="V422">
            <v>0</v>
          </cell>
          <cell r="AG422">
            <v>-576</v>
          </cell>
          <cell r="CE422" t="str">
            <v/>
          </cell>
        </row>
        <row r="423">
          <cell r="V423">
            <v>0</v>
          </cell>
          <cell r="AG423">
            <v>-684</v>
          </cell>
          <cell r="CE423" t="str">
            <v/>
          </cell>
        </row>
        <row r="424">
          <cell r="V424">
            <v>0</v>
          </cell>
          <cell r="AG424">
            <v>-814</v>
          </cell>
          <cell r="CE424" t="str">
            <v/>
          </cell>
        </row>
        <row r="425">
          <cell r="V425">
            <v>0</v>
          </cell>
          <cell r="AG425">
            <v>-504</v>
          </cell>
          <cell r="CE425" t="str">
            <v/>
          </cell>
        </row>
        <row r="426">
          <cell r="V426">
            <v>0</v>
          </cell>
          <cell r="AG426">
            <v>-1578</v>
          </cell>
          <cell r="CE426" t="str">
            <v/>
          </cell>
        </row>
        <row r="427">
          <cell r="V427">
            <v>0</v>
          </cell>
          <cell r="AG427">
            <v>-1074</v>
          </cell>
          <cell r="CE427" t="str">
            <v/>
          </cell>
        </row>
        <row r="428">
          <cell r="V428">
            <v>0</v>
          </cell>
          <cell r="AG428">
            <v>-370</v>
          </cell>
          <cell r="CE428" t="str">
            <v/>
          </cell>
        </row>
        <row r="429">
          <cell r="V429">
            <v>0</v>
          </cell>
          <cell r="AG429">
            <v>-520</v>
          </cell>
          <cell r="CE429" t="str">
            <v/>
          </cell>
        </row>
        <row r="430">
          <cell r="V430">
            <v>477</v>
          </cell>
          <cell r="AG430">
            <v>316</v>
          </cell>
          <cell r="CE430">
            <v>51690</v>
          </cell>
        </row>
        <row r="431">
          <cell r="V431">
            <v>1511</v>
          </cell>
          <cell r="AG431">
            <v>187</v>
          </cell>
          <cell r="CE431">
            <v>50081</v>
          </cell>
        </row>
        <row r="432">
          <cell r="V432">
            <v>3209</v>
          </cell>
          <cell r="AG432">
            <v>1446</v>
          </cell>
          <cell r="CE432">
            <v>48607</v>
          </cell>
        </row>
        <row r="433">
          <cell r="V433">
            <v>929</v>
          </cell>
          <cell r="AG433">
            <v>780</v>
          </cell>
          <cell r="CE433">
            <v>49213</v>
          </cell>
        </row>
        <row r="434">
          <cell r="V434">
            <v>1950</v>
          </cell>
          <cell r="AG434">
            <v>989</v>
          </cell>
          <cell r="CE434">
            <v>48204</v>
          </cell>
        </row>
        <row r="435">
          <cell r="V435">
            <v>1912</v>
          </cell>
          <cell r="AG435">
            <v>1175</v>
          </cell>
          <cell r="CE435">
            <v>49048</v>
          </cell>
        </row>
        <row r="436">
          <cell r="V436">
            <v>2180</v>
          </cell>
          <cell r="AG436">
            <v>820</v>
          </cell>
          <cell r="CE436">
            <v>48015</v>
          </cell>
        </row>
        <row r="437">
          <cell r="V437">
            <v>2633</v>
          </cell>
          <cell r="AG437">
            <v>1236</v>
          </cell>
          <cell r="CE437">
            <v>47727</v>
          </cell>
        </row>
        <row r="438">
          <cell r="V438">
            <v>733</v>
          </cell>
          <cell r="AG438">
            <v>500</v>
          </cell>
          <cell r="CE438">
            <v>47719</v>
          </cell>
        </row>
        <row r="439">
          <cell r="V439">
            <v>941</v>
          </cell>
          <cell r="AG439">
            <v>287</v>
          </cell>
          <cell r="CE439" t="str">
            <v/>
          </cell>
        </row>
        <row r="440">
          <cell r="V440">
            <v>536</v>
          </cell>
          <cell r="AG440">
            <v>495</v>
          </cell>
          <cell r="CE440" t="str">
            <v/>
          </cell>
        </row>
        <row r="441">
          <cell r="V441">
            <v>447</v>
          </cell>
          <cell r="AG441">
            <v>27</v>
          </cell>
          <cell r="CE441" t="str">
            <v/>
          </cell>
        </row>
        <row r="442">
          <cell r="V442">
            <v>2540</v>
          </cell>
          <cell r="AG442">
            <v>310</v>
          </cell>
          <cell r="CE442" t="str">
            <v/>
          </cell>
        </row>
        <row r="443">
          <cell r="V443">
            <v>696</v>
          </cell>
          <cell r="AG443">
            <v>177</v>
          </cell>
          <cell r="CE443" t="str">
            <v/>
          </cell>
        </row>
        <row r="444">
          <cell r="V444">
            <v>2422</v>
          </cell>
          <cell r="AG444">
            <v>1146</v>
          </cell>
          <cell r="CE444" t="str">
            <v/>
          </cell>
        </row>
        <row r="445">
          <cell r="V445">
            <v>2036</v>
          </cell>
          <cell r="AG445">
            <v>1571</v>
          </cell>
          <cell r="CE445">
            <v>52833</v>
          </cell>
        </row>
        <row r="446">
          <cell r="V446">
            <v>980</v>
          </cell>
          <cell r="AG446">
            <v>-66</v>
          </cell>
          <cell r="CE446" t="str">
            <v/>
          </cell>
        </row>
        <row r="447">
          <cell r="V447">
            <v>2829</v>
          </cell>
          <cell r="AG447">
            <v>709</v>
          </cell>
          <cell r="CE447">
            <v>49376</v>
          </cell>
        </row>
        <row r="448">
          <cell r="V448">
            <v>1242</v>
          </cell>
          <cell r="AG448">
            <v>442</v>
          </cell>
          <cell r="CE448">
            <v>49450</v>
          </cell>
        </row>
        <row r="449">
          <cell r="V449">
            <v>1339</v>
          </cell>
          <cell r="AG449">
            <v>707</v>
          </cell>
          <cell r="CE449">
            <v>50262</v>
          </cell>
        </row>
        <row r="450">
          <cell r="V450">
            <v>880</v>
          </cell>
          <cell r="AG450">
            <v>460</v>
          </cell>
          <cell r="CE450">
            <v>48847</v>
          </cell>
        </row>
        <row r="451">
          <cell r="V451">
            <v>1445</v>
          </cell>
          <cell r="AG451">
            <v>335</v>
          </cell>
          <cell r="CE451">
            <v>48549</v>
          </cell>
        </row>
        <row r="452">
          <cell r="V452">
            <v>2099</v>
          </cell>
          <cell r="AG452">
            <v>837</v>
          </cell>
          <cell r="CE452" t="str">
            <v/>
          </cell>
        </row>
        <row r="453">
          <cell r="V453">
            <v>2128</v>
          </cell>
          <cell r="AG453">
            <v>508</v>
          </cell>
          <cell r="CE453" t="str">
            <v/>
          </cell>
        </row>
        <row r="454">
          <cell r="V454">
            <v>1317</v>
          </cell>
          <cell r="AG454">
            <v>595</v>
          </cell>
          <cell r="CE454" t="str">
            <v/>
          </cell>
        </row>
        <row r="455">
          <cell r="V455">
            <v>1571</v>
          </cell>
          <cell r="AG455">
            <v>509</v>
          </cell>
          <cell r="CE455" t="str">
            <v/>
          </cell>
        </row>
        <row r="456">
          <cell r="V456">
            <v>100</v>
          </cell>
          <cell r="AG456">
            <v>56</v>
          </cell>
          <cell r="CE456" t="str">
            <v/>
          </cell>
        </row>
        <row r="457">
          <cell r="V457">
            <v>543</v>
          </cell>
          <cell r="AG457">
            <v>143</v>
          </cell>
          <cell r="CE457" t="str">
            <v/>
          </cell>
        </row>
        <row r="458">
          <cell r="V458">
            <v>0</v>
          </cell>
          <cell r="AG458">
            <v>-228</v>
          </cell>
          <cell r="CE458" t="str">
            <v/>
          </cell>
        </row>
        <row r="459">
          <cell r="V459">
            <v>0</v>
          </cell>
          <cell r="AG459">
            <v>-172</v>
          </cell>
          <cell r="CE459" t="str">
            <v/>
          </cell>
        </row>
        <row r="460">
          <cell r="V460">
            <v>0</v>
          </cell>
          <cell r="AG460">
            <v>-560</v>
          </cell>
          <cell r="CE460" t="str">
            <v/>
          </cell>
        </row>
        <row r="461">
          <cell r="V461">
            <v>0</v>
          </cell>
          <cell r="AG461">
            <v>-164</v>
          </cell>
          <cell r="CE461" t="str">
            <v/>
          </cell>
        </row>
        <row r="462">
          <cell r="V462">
            <v>0</v>
          </cell>
          <cell r="AG462">
            <v>-263</v>
          </cell>
          <cell r="CE462" t="str">
            <v/>
          </cell>
        </row>
        <row r="463">
          <cell r="V463">
            <v>0</v>
          </cell>
          <cell r="AG463">
            <v>-2296</v>
          </cell>
          <cell r="CE463" t="str">
            <v/>
          </cell>
        </row>
        <row r="464">
          <cell r="V464">
            <v>351</v>
          </cell>
          <cell r="AG464">
            <v>81</v>
          </cell>
          <cell r="CE464">
            <v>45805</v>
          </cell>
        </row>
        <row r="465">
          <cell r="V465">
            <v>0</v>
          </cell>
          <cell r="AG465">
            <v>-468</v>
          </cell>
          <cell r="CE465">
            <v>52305</v>
          </cell>
        </row>
        <row r="466">
          <cell r="V466">
            <v>0</v>
          </cell>
          <cell r="AG466">
            <v>-166</v>
          </cell>
          <cell r="CE466" t="str">
            <v/>
          </cell>
        </row>
        <row r="467">
          <cell r="V467">
            <v>0</v>
          </cell>
          <cell r="AG467">
            <v>-211</v>
          </cell>
          <cell r="CE467" t="str">
            <v/>
          </cell>
        </row>
        <row r="468">
          <cell r="V468">
            <v>276</v>
          </cell>
          <cell r="AG468">
            <v>-9</v>
          </cell>
          <cell r="CE468">
            <v>49301</v>
          </cell>
        </row>
        <row r="469">
          <cell r="V469">
            <v>576</v>
          </cell>
          <cell r="AG469">
            <v>163</v>
          </cell>
          <cell r="CE469">
            <v>49426</v>
          </cell>
        </row>
        <row r="470">
          <cell r="V470">
            <v>1843</v>
          </cell>
          <cell r="AG470">
            <v>583</v>
          </cell>
          <cell r="CE470">
            <v>44731</v>
          </cell>
        </row>
        <row r="471">
          <cell r="V471">
            <v>1108</v>
          </cell>
          <cell r="AG471">
            <v>103</v>
          </cell>
          <cell r="CE471" t="str">
            <v/>
          </cell>
        </row>
        <row r="472">
          <cell r="V472">
            <v>317</v>
          </cell>
          <cell r="AG472">
            <v>140</v>
          </cell>
          <cell r="CE472" t="str">
            <v/>
          </cell>
        </row>
        <row r="473">
          <cell r="V473">
            <v>1008</v>
          </cell>
          <cell r="AG473">
            <v>-462</v>
          </cell>
          <cell r="CE473" t="str">
            <v/>
          </cell>
        </row>
        <row r="474">
          <cell r="V474">
            <v>457</v>
          </cell>
          <cell r="AG474">
            <v>245</v>
          </cell>
          <cell r="CE474" t="str">
            <v/>
          </cell>
        </row>
        <row r="475">
          <cell r="V475">
            <v>310</v>
          </cell>
          <cell r="AG475">
            <v>263</v>
          </cell>
          <cell r="CE475" t="str">
            <v/>
          </cell>
        </row>
        <row r="476">
          <cell r="V476">
            <v>900</v>
          </cell>
          <cell r="AG476">
            <v>721</v>
          </cell>
          <cell r="CE476">
            <v>52813</v>
          </cell>
        </row>
        <row r="477">
          <cell r="V477">
            <v>1293</v>
          </cell>
          <cell r="AG477">
            <v>965</v>
          </cell>
          <cell r="CE477">
            <v>52819</v>
          </cell>
        </row>
        <row r="478">
          <cell r="V478">
            <v>1701</v>
          </cell>
          <cell r="AG478">
            <v>798</v>
          </cell>
          <cell r="CE478">
            <v>52817</v>
          </cell>
        </row>
        <row r="479">
          <cell r="V479">
            <v>698</v>
          </cell>
          <cell r="AG479">
            <v>593</v>
          </cell>
          <cell r="CE479">
            <v>52740</v>
          </cell>
        </row>
        <row r="480">
          <cell r="V480">
            <v>2319</v>
          </cell>
          <cell r="AG480">
            <v>1540</v>
          </cell>
          <cell r="CE480">
            <v>52674</v>
          </cell>
        </row>
        <row r="481">
          <cell r="V481">
            <v>1198</v>
          </cell>
          <cell r="AG481">
            <v>182</v>
          </cell>
          <cell r="CE481">
            <v>52854</v>
          </cell>
        </row>
        <row r="482">
          <cell r="V482">
            <v>1600</v>
          </cell>
          <cell r="AG482">
            <v>811</v>
          </cell>
          <cell r="CE482">
            <v>51865</v>
          </cell>
        </row>
        <row r="483">
          <cell r="V483">
            <v>1368</v>
          </cell>
          <cell r="AG483">
            <v>734</v>
          </cell>
          <cell r="CE483">
            <v>51866</v>
          </cell>
        </row>
        <row r="484">
          <cell r="V484">
            <v>1850</v>
          </cell>
          <cell r="AG484">
            <v>898</v>
          </cell>
          <cell r="CE484">
            <v>51866</v>
          </cell>
        </row>
        <row r="485">
          <cell r="V485">
            <v>611</v>
          </cell>
          <cell r="AG485">
            <v>169</v>
          </cell>
          <cell r="CE485">
            <v>51440</v>
          </cell>
        </row>
        <row r="486">
          <cell r="V486">
            <v>379</v>
          </cell>
          <cell r="AG486">
            <v>124</v>
          </cell>
          <cell r="CE486">
            <v>51334</v>
          </cell>
        </row>
        <row r="487">
          <cell r="V487">
            <v>305</v>
          </cell>
          <cell r="AG487">
            <v>-48</v>
          </cell>
          <cell r="CE487">
            <v>51378</v>
          </cell>
        </row>
        <row r="488">
          <cell r="V488">
            <v>954</v>
          </cell>
          <cell r="AG488">
            <v>539</v>
          </cell>
          <cell r="CE488">
            <v>49696</v>
          </cell>
        </row>
        <row r="489">
          <cell r="V489">
            <v>815</v>
          </cell>
          <cell r="AG489">
            <v>355</v>
          </cell>
          <cell r="CE489">
            <v>48297</v>
          </cell>
        </row>
        <row r="490">
          <cell r="V490">
            <v>832</v>
          </cell>
          <cell r="AG490">
            <v>400</v>
          </cell>
          <cell r="CE490">
            <v>47687</v>
          </cell>
        </row>
        <row r="491">
          <cell r="V491">
            <v>769</v>
          </cell>
          <cell r="AG491">
            <v>560</v>
          </cell>
          <cell r="CE491">
            <v>47589</v>
          </cell>
        </row>
        <row r="492">
          <cell r="V492">
            <v>926</v>
          </cell>
          <cell r="AG492">
            <v>167</v>
          </cell>
          <cell r="CE492" t="str">
            <v/>
          </cell>
        </row>
        <row r="493">
          <cell r="V493">
            <v>466</v>
          </cell>
          <cell r="AG493">
            <v>221</v>
          </cell>
          <cell r="CE493" t="str">
            <v/>
          </cell>
        </row>
        <row r="494">
          <cell r="V494">
            <v>2473</v>
          </cell>
          <cell r="AG494">
            <v>615</v>
          </cell>
          <cell r="CE494" t="str">
            <v/>
          </cell>
        </row>
        <row r="495">
          <cell r="V495">
            <v>420</v>
          </cell>
          <cell r="AG495">
            <v>245</v>
          </cell>
          <cell r="CE495" t="str">
            <v/>
          </cell>
        </row>
        <row r="496">
          <cell r="V496">
            <v>677</v>
          </cell>
          <cell r="AG496">
            <v>503</v>
          </cell>
          <cell r="CE496" t="str">
            <v/>
          </cell>
        </row>
        <row r="497">
          <cell r="V497">
            <v>2571</v>
          </cell>
          <cell r="AG497">
            <v>991</v>
          </cell>
          <cell r="CE497" t="str">
            <v/>
          </cell>
        </row>
        <row r="498">
          <cell r="V498">
            <v>0</v>
          </cell>
          <cell r="AG498">
            <v>-108</v>
          </cell>
          <cell r="CE498" t="str">
            <v/>
          </cell>
        </row>
        <row r="499">
          <cell r="V499">
            <v>0</v>
          </cell>
          <cell r="AG499">
            <v>-295</v>
          </cell>
          <cell r="CE499" t="str">
            <v/>
          </cell>
        </row>
        <row r="500">
          <cell r="V500">
            <v>258</v>
          </cell>
          <cell r="AG500">
            <v>138</v>
          </cell>
          <cell r="CE500">
            <v>49293</v>
          </cell>
        </row>
        <row r="501">
          <cell r="V501">
            <v>576</v>
          </cell>
          <cell r="AG501">
            <v>276</v>
          </cell>
          <cell r="CE501" t="str">
            <v/>
          </cell>
        </row>
        <row r="502">
          <cell r="V502">
            <v>0</v>
          </cell>
          <cell r="AG502">
            <v>-408</v>
          </cell>
          <cell r="CE502" t="str">
            <v/>
          </cell>
        </row>
        <row r="503">
          <cell r="V503">
            <v>0</v>
          </cell>
          <cell r="AG503">
            <v>-225</v>
          </cell>
          <cell r="CE503" t="str">
            <v/>
          </cell>
        </row>
        <row r="504">
          <cell r="V504">
            <v>0</v>
          </cell>
          <cell r="AG504">
            <v>-185</v>
          </cell>
          <cell r="CE504" t="str">
            <v/>
          </cell>
        </row>
        <row r="505">
          <cell r="V505">
            <v>0</v>
          </cell>
          <cell r="AG505">
            <v>-435</v>
          </cell>
          <cell r="CE505" t="str">
            <v/>
          </cell>
        </row>
        <row r="506">
          <cell r="V506">
            <v>663</v>
          </cell>
          <cell r="AG506">
            <v>-60</v>
          </cell>
          <cell r="CE506">
            <v>51241</v>
          </cell>
        </row>
        <row r="507">
          <cell r="V507">
            <v>308</v>
          </cell>
          <cell r="AG507">
            <v>299</v>
          </cell>
          <cell r="CE507">
            <v>49324</v>
          </cell>
        </row>
        <row r="508">
          <cell r="V508">
            <v>352</v>
          </cell>
          <cell r="AG508">
            <v>156</v>
          </cell>
          <cell r="CE508">
            <v>46191</v>
          </cell>
        </row>
        <row r="509">
          <cell r="V509">
            <v>309</v>
          </cell>
          <cell r="AG509">
            <v>149</v>
          </cell>
          <cell r="CE509">
            <v>45131</v>
          </cell>
        </row>
        <row r="510">
          <cell r="V510">
            <v>272</v>
          </cell>
          <cell r="AG510">
            <v>5</v>
          </cell>
          <cell r="CE510">
            <v>49057</v>
          </cell>
        </row>
        <row r="511">
          <cell r="V511">
            <v>834</v>
          </cell>
          <cell r="AG511">
            <v>300</v>
          </cell>
          <cell r="CE511">
            <v>46953</v>
          </cell>
        </row>
        <row r="512">
          <cell r="V512">
            <v>1651</v>
          </cell>
          <cell r="AG512">
            <v>391</v>
          </cell>
          <cell r="CE512" t="str">
            <v/>
          </cell>
        </row>
        <row r="513">
          <cell r="V513">
            <v>1486</v>
          </cell>
          <cell r="AG513">
            <v>436</v>
          </cell>
          <cell r="CE513" t="str">
            <v/>
          </cell>
        </row>
        <row r="514">
          <cell r="V514">
            <v>589</v>
          </cell>
          <cell r="AG514">
            <v>556</v>
          </cell>
          <cell r="CE514" t="str">
            <v/>
          </cell>
        </row>
        <row r="515">
          <cell r="V515">
            <v>340</v>
          </cell>
          <cell r="AG515">
            <v>307</v>
          </cell>
          <cell r="CE515" t="str">
            <v/>
          </cell>
        </row>
        <row r="516">
          <cell r="V516">
            <v>1106</v>
          </cell>
          <cell r="AG516">
            <v>629</v>
          </cell>
          <cell r="CE516">
            <v>48976</v>
          </cell>
        </row>
        <row r="517">
          <cell r="V517">
            <v>0</v>
          </cell>
          <cell r="AG517">
            <v>-1783</v>
          </cell>
          <cell r="CE517">
            <v>51306</v>
          </cell>
        </row>
        <row r="518">
          <cell r="V518">
            <v>0</v>
          </cell>
          <cell r="AG518">
            <v>-490</v>
          </cell>
          <cell r="CE518">
            <v>52786</v>
          </cell>
        </row>
        <row r="519">
          <cell r="V519">
            <v>565</v>
          </cell>
          <cell r="AG519">
            <v>260</v>
          </cell>
          <cell r="CE519" t="str">
            <v/>
          </cell>
        </row>
        <row r="520">
          <cell r="V520">
            <v>632</v>
          </cell>
          <cell r="AG520">
            <v>257</v>
          </cell>
          <cell r="CE520" t="str">
            <v/>
          </cell>
        </row>
        <row r="521">
          <cell r="V521">
            <v>410</v>
          </cell>
          <cell r="AG521">
            <v>153</v>
          </cell>
          <cell r="CE521" t="str">
            <v/>
          </cell>
        </row>
        <row r="522">
          <cell r="V522">
            <v>668</v>
          </cell>
          <cell r="AG522">
            <v>274</v>
          </cell>
          <cell r="CE522">
            <v>48562</v>
          </cell>
        </row>
        <row r="523">
          <cell r="V523">
            <v>2563</v>
          </cell>
          <cell r="AG523">
            <v>1613</v>
          </cell>
          <cell r="CE523">
            <v>48273</v>
          </cell>
        </row>
        <row r="524">
          <cell r="V524">
            <v>1213</v>
          </cell>
          <cell r="AG524">
            <v>909</v>
          </cell>
          <cell r="CE524">
            <v>47630</v>
          </cell>
        </row>
        <row r="525">
          <cell r="V525">
            <v>951</v>
          </cell>
          <cell r="AG525">
            <v>666</v>
          </cell>
          <cell r="CE525">
            <v>48673</v>
          </cell>
        </row>
        <row r="526">
          <cell r="V526">
            <v>1055</v>
          </cell>
          <cell r="AG526">
            <v>736</v>
          </cell>
          <cell r="CE526">
            <v>47906</v>
          </cell>
        </row>
        <row r="527">
          <cell r="V527">
            <v>115</v>
          </cell>
          <cell r="AG527">
            <v>19</v>
          </cell>
          <cell r="CE527">
            <v>44149</v>
          </cell>
        </row>
        <row r="528">
          <cell r="V528">
            <v>66</v>
          </cell>
          <cell r="AG528">
            <v>29</v>
          </cell>
          <cell r="CE528" t="str">
            <v/>
          </cell>
        </row>
        <row r="529">
          <cell r="V529"/>
          <cell r="AG529">
            <v>0</v>
          </cell>
          <cell r="CE529" t="str">
            <v/>
          </cell>
        </row>
        <row r="530">
          <cell r="V530"/>
          <cell r="AG530">
            <v>0</v>
          </cell>
          <cell r="CE530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기본-일반정비구역"/>
      <sheetName val="2.총괄표-일반정비구역"/>
      <sheetName val="3.통계(면적,계획세대수)"/>
      <sheetName val="4.총괄표(일반정비구역)"/>
      <sheetName val="5.통계(연도별지정)"/>
      <sheetName val="6.통계(단계별 세부현황)"/>
      <sheetName val="7.통계(임대규모)"/>
      <sheetName val="8.통계(연도별 착공현황)"/>
      <sheetName val="9.통계(연도별 준공현황)"/>
      <sheetName val="Sheet2"/>
      <sheetName val="Sheet3"/>
      <sheetName val="Sheet4"/>
    </sheetNames>
    <sheetDataSet>
      <sheetData sheetId="0">
        <row r="7">
          <cell r="C7" t="str">
            <v>수원시</v>
          </cell>
          <cell r="H7">
            <v>10494</v>
          </cell>
          <cell r="BG7"/>
          <cell r="CE7" t="str">
            <v/>
          </cell>
        </row>
        <row r="8">
          <cell r="H8">
            <v>82433</v>
          </cell>
          <cell r="BG8"/>
          <cell r="CE8" t="str">
            <v/>
          </cell>
        </row>
        <row r="9">
          <cell r="H9">
            <v>15305</v>
          </cell>
          <cell r="BG9"/>
          <cell r="CE9" t="str">
            <v/>
          </cell>
        </row>
        <row r="10">
          <cell r="H10">
            <v>28654</v>
          </cell>
          <cell r="BG10"/>
          <cell r="CE10" t="str">
            <v/>
          </cell>
        </row>
        <row r="11">
          <cell r="H11">
            <v>22662</v>
          </cell>
          <cell r="BG11"/>
          <cell r="CE11" t="str">
            <v/>
          </cell>
        </row>
        <row r="12">
          <cell r="H12">
            <v>48248</v>
          </cell>
          <cell r="BG12">
            <v>45980</v>
          </cell>
          <cell r="CE12">
            <v>49814</v>
          </cell>
        </row>
        <row r="13">
          <cell r="H13">
            <v>10737</v>
          </cell>
          <cell r="BG13">
            <v>45980</v>
          </cell>
          <cell r="CE13">
            <v>49814</v>
          </cell>
        </row>
        <row r="14">
          <cell r="H14">
            <v>67751</v>
          </cell>
          <cell r="BG14">
            <v>45407</v>
          </cell>
          <cell r="CE14">
            <v>1308</v>
          </cell>
        </row>
        <row r="15">
          <cell r="H15">
            <v>20364.7</v>
          </cell>
          <cell r="BG15">
            <v>43510</v>
          </cell>
          <cell r="CE15">
            <v>46457</v>
          </cell>
        </row>
        <row r="16">
          <cell r="H16">
            <v>58773</v>
          </cell>
          <cell r="BG16">
            <v>42446</v>
          </cell>
          <cell r="CE16">
            <v>46412</v>
          </cell>
        </row>
        <row r="17">
          <cell r="H17">
            <v>18331</v>
          </cell>
          <cell r="BG17">
            <v>43339</v>
          </cell>
          <cell r="CE17">
            <v>46369</v>
          </cell>
        </row>
        <row r="18">
          <cell r="H18">
            <v>52200</v>
          </cell>
          <cell r="BG18">
            <v>42915</v>
          </cell>
          <cell r="CE18">
            <v>46377</v>
          </cell>
        </row>
        <row r="19">
          <cell r="H19">
            <v>222842</v>
          </cell>
          <cell r="BG19">
            <v>42674</v>
          </cell>
          <cell r="CE19">
            <v>45411</v>
          </cell>
        </row>
        <row r="20">
          <cell r="H20">
            <v>44549</v>
          </cell>
          <cell r="BG20">
            <v>40162</v>
          </cell>
          <cell r="CE20">
            <v>45779</v>
          </cell>
        </row>
        <row r="21">
          <cell r="H21">
            <v>63233</v>
          </cell>
          <cell r="BG21">
            <v>39029</v>
          </cell>
          <cell r="CE21">
            <v>45718</v>
          </cell>
        </row>
        <row r="22">
          <cell r="H22">
            <v>28863</v>
          </cell>
          <cell r="BG22">
            <v>39029</v>
          </cell>
          <cell r="CE22" t="str">
            <v/>
          </cell>
        </row>
        <row r="23">
          <cell r="H23">
            <v>83207</v>
          </cell>
          <cell r="BG23">
            <v>39079</v>
          </cell>
          <cell r="CE23" t="str">
            <v/>
          </cell>
        </row>
        <row r="24">
          <cell r="H24">
            <v>126336</v>
          </cell>
          <cell r="BG24">
            <v>39104</v>
          </cell>
          <cell r="CE24" t="str">
            <v/>
          </cell>
        </row>
        <row r="25">
          <cell r="H25">
            <v>138401</v>
          </cell>
          <cell r="BG25">
            <v>39029</v>
          </cell>
          <cell r="CE25" t="str">
            <v/>
          </cell>
        </row>
        <row r="26">
          <cell r="H26">
            <v>153215</v>
          </cell>
          <cell r="BG26"/>
          <cell r="CE26" t="str">
            <v/>
          </cell>
        </row>
        <row r="27">
          <cell r="H27">
            <v>44759</v>
          </cell>
          <cell r="BG27">
            <v>39066</v>
          </cell>
          <cell r="CE27" t="str">
            <v/>
          </cell>
        </row>
        <row r="28">
          <cell r="H28">
            <v>171786</v>
          </cell>
          <cell r="BG28">
            <v>39042</v>
          </cell>
          <cell r="CE28" t="str">
            <v/>
          </cell>
        </row>
        <row r="29">
          <cell r="H29">
            <v>223011</v>
          </cell>
          <cell r="BG29">
            <v>39637</v>
          </cell>
          <cell r="CE29" t="str">
            <v/>
          </cell>
        </row>
        <row r="30">
          <cell r="H30">
            <v>139295</v>
          </cell>
          <cell r="BG30">
            <v>39090</v>
          </cell>
          <cell r="CE30" t="str">
            <v/>
          </cell>
        </row>
        <row r="31">
          <cell r="H31">
            <v>35739</v>
          </cell>
          <cell r="BG31">
            <v>39042</v>
          </cell>
          <cell r="CE31" t="str">
            <v/>
          </cell>
        </row>
        <row r="32">
          <cell r="H32">
            <v>53074</v>
          </cell>
          <cell r="BG32">
            <v>39086</v>
          </cell>
          <cell r="CE32" t="str">
            <v/>
          </cell>
        </row>
        <row r="33">
          <cell r="H33">
            <v>361976</v>
          </cell>
          <cell r="BG33"/>
          <cell r="CE33" t="str">
            <v/>
          </cell>
        </row>
        <row r="34">
          <cell r="H34">
            <v>11501</v>
          </cell>
          <cell r="BG34">
            <v>39029</v>
          </cell>
          <cell r="CE34" t="str">
            <v/>
          </cell>
        </row>
        <row r="35">
          <cell r="H35">
            <v>190493</v>
          </cell>
          <cell r="BG35"/>
          <cell r="CE35" t="str">
            <v/>
          </cell>
        </row>
        <row r="36">
          <cell r="H36">
            <v>66970.8</v>
          </cell>
          <cell r="BG36"/>
          <cell r="CE36" t="str">
            <v/>
          </cell>
        </row>
        <row r="37">
          <cell r="H37">
            <v>23239</v>
          </cell>
          <cell r="BG37"/>
          <cell r="CE37" t="str">
            <v/>
          </cell>
        </row>
        <row r="38">
          <cell r="H38">
            <v>37641.199999999997</v>
          </cell>
          <cell r="BG38"/>
          <cell r="CE38" t="str">
            <v/>
          </cell>
        </row>
        <row r="39">
          <cell r="H39">
            <v>230282.8</v>
          </cell>
          <cell r="BG39"/>
          <cell r="CE39" t="str">
            <v/>
          </cell>
        </row>
        <row r="40">
          <cell r="H40">
            <v>94896</v>
          </cell>
          <cell r="BG40"/>
          <cell r="CE40" t="str">
            <v/>
          </cell>
        </row>
        <row r="41">
          <cell r="H41">
            <v>137475</v>
          </cell>
          <cell r="BG41"/>
          <cell r="CE41" t="str">
            <v/>
          </cell>
        </row>
        <row r="42">
          <cell r="H42">
            <v>96058.4</v>
          </cell>
          <cell r="BG42"/>
          <cell r="CE42" t="str">
            <v/>
          </cell>
        </row>
        <row r="43">
          <cell r="H43">
            <v>24784</v>
          </cell>
          <cell r="BG43"/>
          <cell r="CE43" t="str">
            <v/>
          </cell>
        </row>
        <row r="44">
          <cell r="H44">
            <v>84660</v>
          </cell>
          <cell r="BG44"/>
          <cell r="CE44" t="str">
            <v/>
          </cell>
        </row>
        <row r="45">
          <cell r="H45">
            <v>61894</v>
          </cell>
          <cell r="BG45"/>
          <cell r="CE45" t="str">
            <v/>
          </cell>
        </row>
        <row r="46">
          <cell r="H46">
            <v>134582.39999999999</v>
          </cell>
          <cell r="BG46"/>
          <cell r="CE46" t="str">
            <v/>
          </cell>
        </row>
        <row r="47">
          <cell r="H47">
            <v>22374</v>
          </cell>
          <cell r="BG47"/>
          <cell r="CE47" t="str">
            <v/>
          </cell>
        </row>
        <row r="48">
          <cell r="H48">
            <v>8533</v>
          </cell>
          <cell r="BG48"/>
          <cell r="CE48" t="str">
            <v/>
          </cell>
        </row>
        <row r="49">
          <cell r="H49">
            <v>12251</v>
          </cell>
          <cell r="BG49"/>
          <cell r="CE49" t="str">
            <v/>
          </cell>
        </row>
        <row r="50">
          <cell r="H50">
            <v>6067</v>
          </cell>
          <cell r="BG50"/>
          <cell r="CE50" t="str">
            <v/>
          </cell>
        </row>
        <row r="51">
          <cell r="H51">
            <v>9741</v>
          </cell>
          <cell r="BG51"/>
          <cell r="CE51" t="str">
            <v/>
          </cell>
        </row>
        <row r="52">
          <cell r="H52">
            <v>21590</v>
          </cell>
          <cell r="BG52"/>
          <cell r="CE52" t="str">
            <v/>
          </cell>
        </row>
        <row r="53">
          <cell r="H53">
            <v>34220</v>
          </cell>
          <cell r="BG53"/>
          <cell r="CE53" t="str">
            <v/>
          </cell>
        </row>
        <row r="54">
          <cell r="H54">
            <v>8024</v>
          </cell>
          <cell r="BG54"/>
          <cell r="CE54" t="str">
            <v/>
          </cell>
        </row>
        <row r="55">
          <cell r="H55">
            <v>17942</v>
          </cell>
          <cell r="BG55"/>
          <cell r="CE55" t="str">
            <v/>
          </cell>
        </row>
        <row r="56">
          <cell r="H56">
            <v>83823</v>
          </cell>
          <cell r="BG56"/>
          <cell r="CE56" t="str">
            <v/>
          </cell>
        </row>
        <row r="57">
          <cell r="H57">
            <v>10913</v>
          </cell>
          <cell r="BG57"/>
          <cell r="CE57" t="str">
            <v/>
          </cell>
        </row>
        <row r="58">
          <cell r="H58">
            <v>59828.5</v>
          </cell>
          <cell r="BG58"/>
          <cell r="CE58" t="str">
            <v/>
          </cell>
        </row>
        <row r="59">
          <cell r="H59">
            <v>450470</v>
          </cell>
          <cell r="BG59"/>
          <cell r="CE59" t="str">
            <v/>
          </cell>
        </row>
        <row r="60">
          <cell r="H60">
            <v>124989</v>
          </cell>
          <cell r="BG60"/>
          <cell r="CE60" t="str">
            <v/>
          </cell>
        </row>
        <row r="61">
          <cell r="H61">
            <v>153218</v>
          </cell>
          <cell r="BG61"/>
          <cell r="CE61" t="str">
            <v/>
          </cell>
        </row>
        <row r="62">
          <cell r="H62">
            <v>196693</v>
          </cell>
          <cell r="BG62"/>
          <cell r="CE62" t="str">
            <v/>
          </cell>
        </row>
        <row r="63">
          <cell r="H63">
            <v>261831.4</v>
          </cell>
          <cell r="BG63"/>
          <cell r="CE63">
            <v>46961</v>
          </cell>
        </row>
        <row r="64">
          <cell r="H64">
            <v>151812.79999999999</v>
          </cell>
          <cell r="BG64">
            <v>43040</v>
          </cell>
          <cell r="CE64">
            <v>46081</v>
          </cell>
        </row>
        <row r="65">
          <cell r="H65">
            <v>26584</v>
          </cell>
          <cell r="BG65">
            <v>42761</v>
          </cell>
          <cell r="CE65">
            <v>46295</v>
          </cell>
        </row>
        <row r="66">
          <cell r="H66">
            <v>242045</v>
          </cell>
          <cell r="BG66">
            <v>41803</v>
          </cell>
          <cell r="CE66">
            <v>45199</v>
          </cell>
        </row>
        <row r="67">
          <cell r="H67">
            <v>39346.400000000001</v>
          </cell>
          <cell r="BG67">
            <v>42550</v>
          </cell>
          <cell r="CE67">
            <v>47934</v>
          </cell>
        </row>
        <row r="68">
          <cell r="H68">
            <v>152821.29999999999</v>
          </cell>
          <cell r="BG68">
            <v>41946</v>
          </cell>
          <cell r="CE68" t="str">
            <v/>
          </cell>
        </row>
        <row r="69">
          <cell r="H69">
            <v>67233.7</v>
          </cell>
          <cell r="BG69">
            <v>40555</v>
          </cell>
          <cell r="CE69" t="str">
            <v/>
          </cell>
        </row>
        <row r="70">
          <cell r="H70">
            <v>210290.5</v>
          </cell>
          <cell r="BG70"/>
          <cell r="CE70" t="str">
            <v/>
          </cell>
        </row>
        <row r="71">
          <cell r="H71">
            <v>108062.3</v>
          </cell>
          <cell r="BG71"/>
          <cell r="CE71" t="str">
            <v/>
          </cell>
        </row>
        <row r="72">
          <cell r="H72">
            <v>233191.6</v>
          </cell>
          <cell r="BG72"/>
          <cell r="CE72" t="str">
            <v/>
          </cell>
        </row>
        <row r="73">
          <cell r="H73">
            <v>181292</v>
          </cell>
          <cell r="BG73">
            <v>41008</v>
          </cell>
          <cell r="CE73" t="str">
            <v/>
          </cell>
        </row>
        <row r="74">
          <cell r="H74">
            <v>46786</v>
          </cell>
          <cell r="BG74"/>
          <cell r="CE74" t="str">
            <v/>
          </cell>
        </row>
        <row r="75">
          <cell r="H75">
            <v>48852</v>
          </cell>
          <cell r="BG75"/>
          <cell r="CE75" t="str">
            <v/>
          </cell>
        </row>
        <row r="76">
          <cell r="H76">
            <v>35214</v>
          </cell>
          <cell r="BG76"/>
          <cell r="CE76" t="str">
            <v/>
          </cell>
        </row>
        <row r="77">
          <cell r="H77">
            <v>75063</v>
          </cell>
          <cell r="BG77"/>
          <cell r="CE77" t="str">
            <v/>
          </cell>
        </row>
        <row r="78">
          <cell r="H78">
            <v>40239</v>
          </cell>
          <cell r="BG78"/>
          <cell r="CE78" t="str">
            <v/>
          </cell>
        </row>
        <row r="79">
          <cell r="H79">
            <v>17915</v>
          </cell>
          <cell r="BG79">
            <v>41018</v>
          </cell>
          <cell r="CE79" t="str">
            <v/>
          </cell>
        </row>
        <row r="80">
          <cell r="H80">
            <v>41139</v>
          </cell>
          <cell r="BG80"/>
          <cell r="CE80" t="str">
            <v/>
          </cell>
        </row>
        <row r="81">
          <cell r="H81">
            <v>29560</v>
          </cell>
          <cell r="BG81"/>
          <cell r="CE81" t="str">
            <v/>
          </cell>
        </row>
        <row r="82">
          <cell r="H82">
            <v>183209</v>
          </cell>
          <cell r="BG82"/>
          <cell r="CE82" t="str">
            <v/>
          </cell>
        </row>
        <row r="83">
          <cell r="H83">
            <v>49265</v>
          </cell>
          <cell r="BG83"/>
          <cell r="CE83" t="str">
            <v/>
          </cell>
        </row>
        <row r="84">
          <cell r="H84">
            <v>20124</v>
          </cell>
          <cell r="BG84"/>
          <cell r="CE84" t="str">
            <v/>
          </cell>
        </row>
        <row r="85">
          <cell r="H85">
            <v>21709.3</v>
          </cell>
          <cell r="BG85">
            <v>41627</v>
          </cell>
          <cell r="CE85" t="str">
            <v/>
          </cell>
        </row>
        <row r="86">
          <cell r="H86">
            <v>16000</v>
          </cell>
          <cell r="BG86"/>
          <cell r="CE86" t="str">
            <v/>
          </cell>
        </row>
        <row r="87">
          <cell r="H87">
            <v>16000</v>
          </cell>
          <cell r="BG87"/>
          <cell r="CE87" t="str">
            <v/>
          </cell>
        </row>
        <row r="88">
          <cell r="H88">
            <v>40489</v>
          </cell>
          <cell r="BG88"/>
          <cell r="CE88" t="str">
            <v/>
          </cell>
        </row>
        <row r="89">
          <cell r="H89">
            <v>46700</v>
          </cell>
          <cell r="BG89"/>
          <cell r="CE89" t="str">
            <v/>
          </cell>
        </row>
        <row r="90">
          <cell r="H90">
            <v>25400</v>
          </cell>
          <cell r="BG90"/>
          <cell r="CE90" t="str">
            <v/>
          </cell>
        </row>
        <row r="91">
          <cell r="H91">
            <v>40900</v>
          </cell>
          <cell r="BG91"/>
          <cell r="CE91" t="str">
            <v/>
          </cell>
        </row>
        <row r="92">
          <cell r="H92">
            <v>20100</v>
          </cell>
          <cell r="BG92"/>
          <cell r="CE92" t="str">
            <v/>
          </cell>
        </row>
        <row r="93">
          <cell r="H93">
            <v>10230</v>
          </cell>
          <cell r="BG93"/>
          <cell r="CE93" t="str">
            <v/>
          </cell>
        </row>
        <row r="94">
          <cell r="H94">
            <v>8403</v>
          </cell>
          <cell r="BG94"/>
          <cell r="CE94" t="str">
            <v/>
          </cell>
        </row>
        <row r="95">
          <cell r="H95">
            <v>6718</v>
          </cell>
          <cell r="BG95"/>
          <cell r="CE95" t="str">
            <v/>
          </cell>
        </row>
        <row r="96">
          <cell r="H96">
            <v>9928</v>
          </cell>
          <cell r="BG96"/>
          <cell r="CE96" t="str">
            <v/>
          </cell>
        </row>
        <row r="97">
          <cell r="H97">
            <v>9999</v>
          </cell>
          <cell r="BG97"/>
          <cell r="CE97" t="str">
            <v/>
          </cell>
        </row>
        <row r="98">
          <cell r="H98">
            <v>21551</v>
          </cell>
          <cell r="BG98"/>
          <cell r="CE98" t="str">
            <v/>
          </cell>
        </row>
        <row r="99">
          <cell r="H99">
            <v>10169</v>
          </cell>
          <cell r="BG99"/>
          <cell r="CE99" t="str">
            <v/>
          </cell>
        </row>
        <row r="100">
          <cell r="H100">
            <v>13638</v>
          </cell>
          <cell r="BG100"/>
          <cell r="CE100" t="str">
            <v/>
          </cell>
        </row>
        <row r="101">
          <cell r="H101">
            <v>11267</v>
          </cell>
          <cell r="BG101"/>
          <cell r="CE101" t="str">
            <v/>
          </cell>
        </row>
        <row r="102">
          <cell r="H102">
            <v>31608</v>
          </cell>
          <cell r="BG102"/>
          <cell r="CE102" t="str">
            <v/>
          </cell>
        </row>
        <row r="103">
          <cell r="H103">
            <v>7138</v>
          </cell>
          <cell r="BG103"/>
          <cell r="CE103" t="str">
            <v/>
          </cell>
        </row>
        <row r="104">
          <cell r="H104">
            <v>23170</v>
          </cell>
          <cell r="BG104"/>
          <cell r="CE104" t="str">
            <v/>
          </cell>
        </row>
        <row r="105">
          <cell r="H105">
            <v>37163</v>
          </cell>
          <cell r="BG105"/>
          <cell r="CE105" t="str">
            <v/>
          </cell>
        </row>
        <row r="106">
          <cell r="H106">
            <v>59946</v>
          </cell>
          <cell r="BG106"/>
          <cell r="CE106" t="str">
            <v/>
          </cell>
        </row>
        <row r="107">
          <cell r="H107">
            <v>51618</v>
          </cell>
          <cell r="BG107"/>
          <cell r="CE107" t="str">
            <v/>
          </cell>
        </row>
        <row r="108">
          <cell r="H108">
            <v>22571</v>
          </cell>
          <cell r="BG108"/>
          <cell r="CE108" t="str">
            <v/>
          </cell>
        </row>
        <row r="109">
          <cell r="H109">
            <v>12112</v>
          </cell>
          <cell r="BG109"/>
          <cell r="CE109" t="str">
            <v/>
          </cell>
        </row>
        <row r="110">
          <cell r="H110">
            <v>29513</v>
          </cell>
          <cell r="BG110"/>
          <cell r="CE110" t="str">
            <v/>
          </cell>
        </row>
        <row r="111">
          <cell r="H111">
            <v>18330</v>
          </cell>
          <cell r="BG111"/>
          <cell r="CE111" t="str">
            <v/>
          </cell>
        </row>
        <row r="112">
          <cell r="H112">
            <v>21978</v>
          </cell>
          <cell r="BG112"/>
          <cell r="CE112" t="str">
            <v/>
          </cell>
        </row>
        <row r="113">
          <cell r="H113">
            <v>10412</v>
          </cell>
          <cell r="BG113">
            <v>45894</v>
          </cell>
          <cell r="CE113">
            <v>49730</v>
          </cell>
        </row>
        <row r="114">
          <cell r="H114">
            <v>20445</v>
          </cell>
          <cell r="BG114">
            <v>45751</v>
          </cell>
          <cell r="CE114">
            <v>49586</v>
          </cell>
        </row>
        <row r="115">
          <cell r="H115">
            <v>27259</v>
          </cell>
          <cell r="BG115">
            <v>45736</v>
          </cell>
          <cell r="CE115">
            <v>48614</v>
          </cell>
        </row>
        <row r="116">
          <cell r="H116">
            <v>22784</v>
          </cell>
          <cell r="BG116">
            <v>39220</v>
          </cell>
          <cell r="CE116">
            <v>43690</v>
          </cell>
        </row>
        <row r="117">
          <cell r="H117">
            <v>29694</v>
          </cell>
          <cell r="BG117">
            <v>45758</v>
          </cell>
          <cell r="CE117">
            <v>48686</v>
          </cell>
        </row>
        <row r="118">
          <cell r="H118">
            <v>13249</v>
          </cell>
          <cell r="BG118">
            <v>45856</v>
          </cell>
          <cell r="CE118">
            <v>48753</v>
          </cell>
        </row>
        <row r="119">
          <cell r="H119">
            <v>16739</v>
          </cell>
          <cell r="BG119">
            <v>45769</v>
          </cell>
          <cell r="CE119">
            <v>48657</v>
          </cell>
        </row>
        <row r="120">
          <cell r="H120">
            <v>22646</v>
          </cell>
          <cell r="BG120">
            <v>39143</v>
          </cell>
          <cell r="CE120">
            <v>41969</v>
          </cell>
        </row>
        <row r="121">
          <cell r="H121">
            <v>35041</v>
          </cell>
          <cell r="BG121"/>
          <cell r="CE121" t="str">
            <v/>
          </cell>
        </row>
        <row r="122">
          <cell r="H122">
            <v>83251</v>
          </cell>
          <cell r="BG122"/>
          <cell r="CE122" t="str">
            <v/>
          </cell>
        </row>
        <row r="123">
          <cell r="H123">
            <v>45892</v>
          </cell>
          <cell r="BG123" t="str">
            <v>(市)</v>
          </cell>
          <cell r="CE123" t="str">
            <v/>
          </cell>
        </row>
        <row r="124">
          <cell r="H124">
            <v>49076</v>
          </cell>
          <cell r="BG124">
            <v>39177</v>
          </cell>
          <cell r="CE124" t="str">
            <v/>
          </cell>
        </row>
        <row r="125">
          <cell r="H125">
            <v>110187</v>
          </cell>
          <cell r="BG125" t="str">
            <v>(市)</v>
          </cell>
          <cell r="CE125" t="str">
            <v/>
          </cell>
        </row>
        <row r="126">
          <cell r="H126">
            <v>93573</v>
          </cell>
          <cell r="BG126" t="str">
            <v>(市)</v>
          </cell>
          <cell r="CE126" t="str">
            <v/>
          </cell>
        </row>
        <row r="127">
          <cell r="H127">
            <v>41541</v>
          </cell>
          <cell r="BG127"/>
          <cell r="CE127" t="str">
            <v/>
          </cell>
        </row>
        <row r="128">
          <cell r="H128">
            <v>19826</v>
          </cell>
          <cell r="BG128">
            <v>40044</v>
          </cell>
          <cell r="CE128" t="str">
            <v/>
          </cell>
        </row>
        <row r="129">
          <cell r="H129">
            <v>21449</v>
          </cell>
          <cell r="BG129"/>
          <cell r="CE129" t="str">
            <v/>
          </cell>
        </row>
        <row r="130">
          <cell r="H130">
            <v>31606.5</v>
          </cell>
          <cell r="BG130">
            <v>37970</v>
          </cell>
          <cell r="CE130" t="str">
            <v/>
          </cell>
        </row>
        <row r="131">
          <cell r="H131">
            <v>31439</v>
          </cell>
          <cell r="BG131"/>
          <cell r="CE131" t="str">
            <v/>
          </cell>
        </row>
        <row r="132">
          <cell r="H132">
            <v>23983</v>
          </cell>
          <cell r="BG132"/>
          <cell r="CE132" t="str">
            <v/>
          </cell>
        </row>
        <row r="133">
          <cell r="H133">
            <v>28936</v>
          </cell>
          <cell r="BG133"/>
          <cell r="CE133" t="str">
            <v/>
          </cell>
        </row>
        <row r="134">
          <cell r="H134">
            <v>12861</v>
          </cell>
          <cell r="BG134"/>
          <cell r="CE134" t="str">
            <v/>
          </cell>
        </row>
        <row r="135">
          <cell r="H135">
            <v>14774</v>
          </cell>
          <cell r="BG135"/>
          <cell r="CE135" t="str">
            <v/>
          </cell>
        </row>
        <row r="136">
          <cell r="H136">
            <v>22225</v>
          </cell>
          <cell r="BG136"/>
          <cell r="CE136" t="str">
            <v/>
          </cell>
        </row>
        <row r="137">
          <cell r="H137">
            <v>29174</v>
          </cell>
          <cell r="BG137"/>
          <cell r="CE137" t="str">
            <v/>
          </cell>
        </row>
        <row r="138">
          <cell r="H138">
            <v>40377</v>
          </cell>
          <cell r="BG138"/>
          <cell r="CE138" t="str">
            <v/>
          </cell>
        </row>
        <row r="139">
          <cell r="H139">
            <v>27634</v>
          </cell>
          <cell r="BG139"/>
          <cell r="CE139" t="str">
            <v/>
          </cell>
        </row>
        <row r="140">
          <cell r="H140">
            <v>17767</v>
          </cell>
          <cell r="BG140"/>
          <cell r="CE140" t="str">
            <v/>
          </cell>
        </row>
        <row r="141">
          <cell r="H141">
            <v>19064</v>
          </cell>
          <cell r="BG141"/>
          <cell r="CE141" t="str">
            <v/>
          </cell>
        </row>
        <row r="142">
          <cell r="H142">
            <v>12177</v>
          </cell>
          <cell r="BG142"/>
          <cell r="CE142" t="str">
            <v/>
          </cell>
        </row>
        <row r="143">
          <cell r="H143">
            <v>9435</v>
          </cell>
          <cell r="BG143"/>
          <cell r="CE143" t="str">
            <v/>
          </cell>
        </row>
        <row r="144">
          <cell r="H144">
            <v>15363</v>
          </cell>
          <cell r="BG144"/>
          <cell r="CE144" t="str">
            <v/>
          </cell>
        </row>
        <row r="145">
          <cell r="H145">
            <v>22373</v>
          </cell>
          <cell r="BG145"/>
          <cell r="CE145" t="str">
            <v/>
          </cell>
        </row>
        <row r="146">
          <cell r="H146">
            <v>25419</v>
          </cell>
          <cell r="BG146"/>
          <cell r="CE146" t="str">
            <v/>
          </cell>
        </row>
        <row r="147">
          <cell r="H147">
            <v>16698</v>
          </cell>
          <cell r="BG147"/>
          <cell r="CE147" t="str">
            <v/>
          </cell>
        </row>
        <row r="148">
          <cell r="H148">
            <v>14690</v>
          </cell>
          <cell r="BG148"/>
          <cell r="CE148" t="str">
            <v/>
          </cell>
        </row>
        <row r="149">
          <cell r="H149">
            <v>35064</v>
          </cell>
          <cell r="BG149"/>
          <cell r="CE149" t="str">
            <v/>
          </cell>
        </row>
        <row r="150">
          <cell r="H150">
            <v>17590.599999999999</v>
          </cell>
          <cell r="BG150"/>
          <cell r="CE150" t="str">
            <v/>
          </cell>
        </row>
        <row r="151">
          <cell r="H151">
            <v>35434</v>
          </cell>
          <cell r="BG151"/>
          <cell r="CE151" t="str">
            <v/>
          </cell>
        </row>
        <row r="152">
          <cell r="H152">
            <v>4413.2</v>
          </cell>
          <cell r="BG152"/>
          <cell r="CE152" t="str">
            <v/>
          </cell>
        </row>
        <row r="153">
          <cell r="H153">
            <v>14203</v>
          </cell>
          <cell r="BG153"/>
          <cell r="CE153" t="str">
            <v/>
          </cell>
        </row>
        <row r="154">
          <cell r="H154">
            <v>13418</v>
          </cell>
          <cell r="BG154"/>
          <cell r="CE154" t="str">
            <v/>
          </cell>
        </row>
        <row r="155">
          <cell r="H155">
            <v>19657.7</v>
          </cell>
          <cell r="BG155">
            <v>45831</v>
          </cell>
          <cell r="CE155">
            <v>49666</v>
          </cell>
        </row>
        <row r="156">
          <cell r="H156">
            <v>16940</v>
          </cell>
          <cell r="BG156">
            <v>40017</v>
          </cell>
          <cell r="CE156">
            <v>43853</v>
          </cell>
        </row>
        <row r="157">
          <cell r="H157">
            <v>17395.8</v>
          </cell>
          <cell r="BG157">
            <v>43292</v>
          </cell>
          <cell r="CE157">
            <v>46470</v>
          </cell>
        </row>
        <row r="158">
          <cell r="H158">
            <v>137022.79999999999</v>
          </cell>
          <cell r="BG158">
            <v>39028</v>
          </cell>
          <cell r="CE158">
            <v>41689</v>
          </cell>
        </row>
        <row r="159">
          <cell r="H159">
            <v>25880.9</v>
          </cell>
          <cell r="BG159">
            <v>39066</v>
          </cell>
          <cell r="CE159">
            <v>43130</v>
          </cell>
        </row>
        <row r="160">
          <cell r="H160">
            <v>76072.3</v>
          </cell>
          <cell r="BG160">
            <v>38999</v>
          </cell>
          <cell r="CE160">
            <v>45366</v>
          </cell>
        </row>
        <row r="161">
          <cell r="H161">
            <v>45407.5</v>
          </cell>
          <cell r="BG161">
            <v>39038</v>
          </cell>
          <cell r="CE161">
            <v>45966</v>
          </cell>
        </row>
        <row r="162">
          <cell r="H162">
            <v>38323.5</v>
          </cell>
          <cell r="BG162">
            <v>40026</v>
          </cell>
          <cell r="CE162" t="str">
            <v/>
          </cell>
        </row>
        <row r="163">
          <cell r="H163">
            <v>42612</v>
          </cell>
          <cell r="BG163">
            <v>39269</v>
          </cell>
          <cell r="CE163" t="str">
            <v/>
          </cell>
        </row>
        <row r="164">
          <cell r="H164">
            <v>296082</v>
          </cell>
          <cell r="BG164">
            <v>38860</v>
          </cell>
          <cell r="CE164" t="str">
            <v/>
          </cell>
        </row>
        <row r="165">
          <cell r="H165">
            <v>42275</v>
          </cell>
          <cell r="BG165">
            <v>37981</v>
          </cell>
          <cell r="CE165" t="str">
            <v/>
          </cell>
        </row>
        <row r="166">
          <cell r="H166">
            <v>42951.7</v>
          </cell>
          <cell r="BG166">
            <v>37986</v>
          </cell>
          <cell r="CE166" t="str">
            <v/>
          </cell>
        </row>
        <row r="167">
          <cell r="H167">
            <v>15356</v>
          </cell>
          <cell r="BG167">
            <v>40039</v>
          </cell>
          <cell r="CE167" t="str">
            <v/>
          </cell>
        </row>
        <row r="168">
          <cell r="H168">
            <v>101985.9</v>
          </cell>
          <cell r="BG168">
            <v>37985</v>
          </cell>
          <cell r="CE168" t="str">
            <v/>
          </cell>
        </row>
        <row r="169">
          <cell r="H169">
            <v>20108</v>
          </cell>
          <cell r="BG169">
            <v>37986</v>
          </cell>
          <cell r="CE169" t="str">
            <v/>
          </cell>
        </row>
        <row r="170">
          <cell r="H170">
            <v>20736</v>
          </cell>
          <cell r="BG170"/>
          <cell r="CE170" t="str">
            <v/>
          </cell>
        </row>
        <row r="171">
          <cell r="H171">
            <v>159919</v>
          </cell>
          <cell r="BG171"/>
          <cell r="CE171" t="str">
            <v/>
          </cell>
        </row>
        <row r="172">
          <cell r="H172">
            <v>13517</v>
          </cell>
          <cell r="BG172">
            <v>37965</v>
          </cell>
          <cell r="CE172" t="str">
            <v/>
          </cell>
        </row>
        <row r="173">
          <cell r="H173">
            <v>40431.4</v>
          </cell>
          <cell r="BG173">
            <v>39051</v>
          </cell>
          <cell r="CE173" t="str">
            <v/>
          </cell>
        </row>
        <row r="174">
          <cell r="H174">
            <v>71669</v>
          </cell>
          <cell r="BG174">
            <v>37986</v>
          </cell>
          <cell r="CE174" t="str">
            <v/>
          </cell>
        </row>
        <row r="175">
          <cell r="H175">
            <v>16143</v>
          </cell>
          <cell r="BG175">
            <v>39051</v>
          </cell>
          <cell r="CE175" t="str">
            <v/>
          </cell>
        </row>
        <row r="176">
          <cell r="H176">
            <v>20914</v>
          </cell>
          <cell r="BG176"/>
          <cell r="CE176" t="str">
            <v/>
          </cell>
        </row>
        <row r="177">
          <cell r="H177">
            <v>28400.6</v>
          </cell>
          <cell r="BG177"/>
          <cell r="CE177" t="str">
            <v/>
          </cell>
        </row>
        <row r="178">
          <cell r="H178">
            <v>13731.5</v>
          </cell>
          <cell r="BG178"/>
          <cell r="CE178" t="str">
            <v/>
          </cell>
        </row>
        <row r="179">
          <cell r="H179">
            <v>26615.9</v>
          </cell>
          <cell r="BG179"/>
          <cell r="CE179" t="str">
            <v/>
          </cell>
        </row>
        <row r="180">
          <cell r="H180">
            <v>11832.9</v>
          </cell>
          <cell r="BG180"/>
          <cell r="CE180" t="str">
            <v/>
          </cell>
        </row>
        <row r="181">
          <cell r="H181">
            <v>115364.2</v>
          </cell>
          <cell r="BG181"/>
          <cell r="CE181" t="str">
            <v/>
          </cell>
        </row>
        <row r="182">
          <cell r="H182">
            <v>86460.2</v>
          </cell>
          <cell r="BG182"/>
          <cell r="CE182" t="str">
            <v/>
          </cell>
        </row>
        <row r="183">
          <cell r="H183">
            <v>43479.6</v>
          </cell>
          <cell r="BG183"/>
          <cell r="CE183" t="str">
            <v/>
          </cell>
        </row>
        <row r="184">
          <cell r="H184">
            <v>49265.1</v>
          </cell>
          <cell r="BG184"/>
          <cell r="CE184" t="str">
            <v/>
          </cell>
        </row>
        <row r="185">
          <cell r="H185">
            <v>94170.7</v>
          </cell>
          <cell r="BG185">
            <v>46002</v>
          </cell>
          <cell r="CE185" t="str">
            <v/>
          </cell>
        </row>
        <row r="186">
          <cell r="H186">
            <v>118871.1</v>
          </cell>
          <cell r="BG186"/>
          <cell r="CE186" t="str">
            <v/>
          </cell>
        </row>
        <row r="187">
          <cell r="H187">
            <v>97742.7</v>
          </cell>
          <cell r="BG187"/>
          <cell r="CE187" t="str">
            <v/>
          </cell>
        </row>
        <row r="188">
          <cell r="H188">
            <v>55461.4</v>
          </cell>
          <cell r="BG188"/>
          <cell r="CE188" t="str">
            <v/>
          </cell>
        </row>
        <row r="189">
          <cell r="H189">
            <v>35327.9</v>
          </cell>
          <cell r="BG189"/>
          <cell r="CE189" t="str">
            <v/>
          </cell>
        </row>
        <row r="190">
          <cell r="H190">
            <v>57160.1</v>
          </cell>
          <cell r="BG190"/>
          <cell r="CE190" t="str">
            <v/>
          </cell>
        </row>
        <row r="191">
          <cell r="H191">
            <v>56532.800000000003</v>
          </cell>
          <cell r="BG191"/>
          <cell r="CE191" t="str">
            <v/>
          </cell>
        </row>
        <row r="192">
          <cell r="H192">
            <v>38280.699999999997</v>
          </cell>
          <cell r="BG192"/>
          <cell r="CE192" t="str">
            <v/>
          </cell>
        </row>
        <row r="193">
          <cell r="H193">
            <v>40207.9</v>
          </cell>
          <cell r="BG193"/>
          <cell r="CE193" t="str">
            <v/>
          </cell>
        </row>
        <row r="194">
          <cell r="H194">
            <v>49026.7</v>
          </cell>
          <cell r="BG194"/>
          <cell r="CE194" t="str">
            <v/>
          </cell>
        </row>
        <row r="195">
          <cell r="H195">
            <v>41460.5</v>
          </cell>
          <cell r="BG195"/>
          <cell r="CE195" t="str">
            <v/>
          </cell>
        </row>
        <row r="196">
          <cell r="H196">
            <v>31423.3</v>
          </cell>
          <cell r="BG196"/>
          <cell r="CE196" t="str">
            <v/>
          </cell>
        </row>
        <row r="197">
          <cell r="H197">
            <v>93107.7</v>
          </cell>
          <cell r="BG197"/>
          <cell r="CE197" t="str">
            <v/>
          </cell>
        </row>
        <row r="198">
          <cell r="H198">
            <v>39855.599999999999</v>
          </cell>
          <cell r="BG198"/>
          <cell r="CE198" t="str">
            <v/>
          </cell>
        </row>
        <row r="199">
          <cell r="H199">
            <v>49826.6</v>
          </cell>
          <cell r="BG199"/>
          <cell r="CE199" t="str">
            <v/>
          </cell>
        </row>
        <row r="200">
          <cell r="H200">
            <v>38104.5</v>
          </cell>
          <cell r="BG200"/>
          <cell r="CE200" t="str">
            <v/>
          </cell>
        </row>
        <row r="201">
          <cell r="H201">
            <v>73400</v>
          </cell>
          <cell r="BG201"/>
          <cell r="CE201" t="str">
            <v/>
          </cell>
        </row>
        <row r="202">
          <cell r="H202">
            <v>53500</v>
          </cell>
          <cell r="BG202"/>
          <cell r="CE202" t="str">
            <v/>
          </cell>
        </row>
        <row r="203">
          <cell r="H203">
            <v>53600</v>
          </cell>
          <cell r="BG203"/>
          <cell r="CE203" t="str">
            <v/>
          </cell>
        </row>
        <row r="204">
          <cell r="H204">
            <v>68400</v>
          </cell>
          <cell r="BG204"/>
          <cell r="CE204" t="str">
            <v/>
          </cell>
        </row>
        <row r="205">
          <cell r="H205">
            <v>71800</v>
          </cell>
          <cell r="BG205"/>
          <cell r="CE205" t="str">
            <v/>
          </cell>
        </row>
        <row r="206">
          <cell r="H206">
            <v>15866</v>
          </cell>
          <cell r="BG206"/>
          <cell r="CE206" t="str">
            <v/>
          </cell>
        </row>
        <row r="207">
          <cell r="H207">
            <v>46900</v>
          </cell>
          <cell r="BG207">
            <v>45980</v>
          </cell>
          <cell r="CE207">
            <v>49814</v>
          </cell>
        </row>
        <row r="208">
          <cell r="H208">
            <v>75146.5</v>
          </cell>
          <cell r="BG208">
            <v>45657</v>
          </cell>
          <cell r="CE208">
            <v>49490</v>
          </cell>
        </row>
        <row r="209">
          <cell r="H209">
            <v>46305.5</v>
          </cell>
          <cell r="BG209">
            <v>45674</v>
          </cell>
          <cell r="CE209">
            <v>49507</v>
          </cell>
        </row>
        <row r="210">
          <cell r="H210">
            <v>49553.5</v>
          </cell>
          <cell r="BG210">
            <v>45680</v>
          </cell>
          <cell r="CE210">
            <v>49513</v>
          </cell>
        </row>
        <row r="211">
          <cell r="H211">
            <v>69795.199999999997</v>
          </cell>
          <cell r="BG211">
            <v>45698</v>
          </cell>
          <cell r="CE211">
            <v>48624</v>
          </cell>
        </row>
        <row r="212">
          <cell r="H212">
            <v>26507.5</v>
          </cell>
          <cell r="BG212">
            <v>45657</v>
          </cell>
          <cell r="CE212">
            <v>48629</v>
          </cell>
        </row>
        <row r="213">
          <cell r="H213">
            <v>22046.2</v>
          </cell>
          <cell r="BG213">
            <v>45671</v>
          </cell>
          <cell r="CE213">
            <v>48635</v>
          </cell>
        </row>
        <row r="214">
          <cell r="H214">
            <v>29528.9</v>
          </cell>
          <cell r="BG214"/>
          <cell r="CE214">
            <v>48462</v>
          </cell>
        </row>
        <row r="215">
          <cell r="H215">
            <v>47417.7</v>
          </cell>
          <cell r="BG215">
            <v>44103</v>
          </cell>
          <cell r="CE215">
            <v>47185</v>
          </cell>
        </row>
        <row r="216">
          <cell r="H216">
            <v>27627</v>
          </cell>
          <cell r="BG216">
            <v>44103</v>
          </cell>
          <cell r="CE216">
            <v>47512</v>
          </cell>
        </row>
        <row r="217">
          <cell r="H217">
            <v>46908.6</v>
          </cell>
          <cell r="BG217">
            <v>44103</v>
          </cell>
          <cell r="CE217">
            <v>47571</v>
          </cell>
        </row>
        <row r="218">
          <cell r="H218">
            <v>55807</v>
          </cell>
          <cell r="BG218">
            <v>43220</v>
          </cell>
          <cell r="CE218">
            <v>48051</v>
          </cell>
        </row>
        <row r="219">
          <cell r="H219">
            <v>22865</v>
          </cell>
          <cell r="BG219">
            <v>39958</v>
          </cell>
          <cell r="CE219">
            <v>47008</v>
          </cell>
        </row>
        <row r="220">
          <cell r="H220">
            <v>41191.199999999997</v>
          </cell>
          <cell r="BG220">
            <v>42339</v>
          </cell>
          <cell r="CE220">
            <v>47641</v>
          </cell>
        </row>
        <row r="221">
          <cell r="H221">
            <v>35747.9</v>
          </cell>
          <cell r="BG221">
            <v>42348</v>
          </cell>
          <cell r="CE221">
            <v>46345</v>
          </cell>
        </row>
        <row r="222">
          <cell r="H222">
            <v>42749.8</v>
          </cell>
          <cell r="BG222">
            <v>42579</v>
          </cell>
          <cell r="CE222" t="str">
            <v/>
          </cell>
        </row>
        <row r="223">
          <cell r="H223">
            <v>20752.599999999999</v>
          </cell>
          <cell r="BG223">
            <v>42691</v>
          </cell>
          <cell r="CE223" t="str">
            <v/>
          </cell>
        </row>
        <row r="224">
          <cell r="H224">
            <v>26019.4</v>
          </cell>
          <cell r="BG224">
            <v>37986</v>
          </cell>
          <cell r="CE224" t="str">
            <v/>
          </cell>
        </row>
        <row r="225">
          <cell r="H225">
            <v>7215.23</v>
          </cell>
          <cell r="BG225">
            <v>37985</v>
          </cell>
          <cell r="CE225" t="str">
            <v/>
          </cell>
        </row>
        <row r="226">
          <cell r="H226">
            <v>16151</v>
          </cell>
          <cell r="BG226">
            <v>39538</v>
          </cell>
          <cell r="CE226" t="str">
            <v/>
          </cell>
        </row>
        <row r="227">
          <cell r="H227">
            <v>17750</v>
          </cell>
          <cell r="BG227">
            <v>42485</v>
          </cell>
          <cell r="CE227" t="str">
            <v/>
          </cell>
        </row>
        <row r="228">
          <cell r="H228">
            <v>48063</v>
          </cell>
          <cell r="BG228">
            <v>39723</v>
          </cell>
          <cell r="CE228" t="str">
            <v/>
          </cell>
        </row>
        <row r="229">
          <cell r="H229">
            <v>76639.899999999994</v>
          </cell>
          <cell r="BG229">
            <v>38988</v>
          </cell>
          <cell r="CE229" t="str">
            <v/>
          </cell>
        </row>
        <row r="230">
          <cell r="H230">
            <v>64810</v>
          </cell>
          <cell r="BG230">
            <v>38869</v>
          </cell>
          <cell r="CE230" t="str">
            <v/>
          </cell>
        </row>
        <row r="231">
          <cell r="H231">
            <v>28781</v>
          </cell>
          <cell r="BG231">
            <v>37973</v>
          </cell>
          <cell r="CE231" t="str">
            <v/>
          </cell>
        </row>
        <row r="232">
          <cell r="H232">
            <v>93027</v>
          </cell>
          <cell r="BG232">
            <v>37970</v>
          </cell>
          <cell r="CE232" t="str">
            <v/>
          </cell>
        </row>
        <row r="233">
          <cell r="H233">
            <v>68934</v>
          </cell>
          <cell r="BG233">
            <v>38988</v>
          </cell>
          <cell r="CE233" t="str">
            <v/>
          </cell>
        </row>
        <row r="234">
          <cell r="H234">
            <v>55879.199999999997</v>
          </cell>
          <cell r="BG234">
            <v>38869</v>
          </cell>
          <cell r="CE234" t="str">
            <v/>
          </cell>
        </row>
        <row r="235">
          <cell r="H235">
            <v>44269</v>
          </cell>
          <cell r="BG235">
            <v>41159</v>
          </cell>
          <cell r="CE235" t="str">
            <v/>
          </cell>
        </row>
        <row r="236">
          <cell r="H236">
            <v>56702</v>
          </cell>
          <cell r="BG236">
            <v>37973</v>
          </cell>
          <cell r="CE236" t="str">
            <v/>
          </cell>
        </row>
        <row r="237">
          <cell r="H237">
            <v>30380</v>
          </cell>
          <cell r="BG237"/>
          <cell r="CE237" t="str">
            <v/>
          </cell>
        </row>
        <row r="238">
          <cell r="H238">
            <v>34394</v>
          </cell>
          <cell r="BG238">
            <v>37973</v>
          </cell>
          <cell r="CE238" t="str">
            <v/>
          </cell>
        </row>
        <row r="239">
          <cell r="H239">
            <v>15437</v>
          </cell>
          <cell r="BG239">
            <v>39925</v>
          </cell>
          <cell r="CE239" t="str">
            <v/>
          </cell>
        </row>
        <row r="240">
          <cell r="H240">
            <v>57625.9</v>
          </cell>
          <cell r="BG240">
            <v>38945</v>
          </cell>
          <cell r="CE240" t="str">
            <v/>
          </cell>
        </row>
        <row r="241">
          <cell r="H241">
            <v>17856</v>
          </cell>
          <cell r="BG241">
            <v>37973</v>
          </cell>
          <cell r="CE241" t="str">
            <v/>
          </cell>
        </row>
        <row r="242">
          <cell r="H242">
            <v>56229.4</v>
          </cell>
          <cell r="BG242">
            <v>37973</v>
          </cell>
          <cell r="CE242" t="str">
            <v/>
          </cell>
        </row>
        <row r="243">
          <cell r="H243">
            <v>50719</v>
          </cell>
          <cell r="BG243">
            <v>37986</v>
          </cell>
          <cell r="CE243" t="str">
            <v/>
          </cell>
        </row>
        <row r="244">
          <cell r="H244">
            <v>22924</v>
          </cell>
          <cell r="BG244">
            <v>37970</v>
          </cell>
          <cell r="CE244" t="str">
            <v/>
          </cell>
        </row>
        <row r="245">
          <cell r="H245">
            <v>54197</v>
          </cell>
          <cell r="BG245"/>
          <cell r="CE245" t="str">
            <v/>
          </cell>
        </row>
        <row r="246">
          <cell r="H246">
            <v>36913</v>
          </cell>
          <cell r="BG246">
            <v>45971</v>
          </cell>
          <cell r="CE246" t="str">
            <v/>
          </cell>
        </row>
        <row r="247">
          <cell r="H247">
            <v>19810</v>
          </cell>
          <cell r="BG247">
            <v>46006</v>
          </cell>
          <cell r="CE247" t="str">
            <v/>
          </cell>
        </row>
        <row r="248">
          <cell r="H248">
            <v>59896</v>
          </cell>
          <cell r="BG248">
            <v>45870</v>
          </cell>
          <cell r="CE248" t="str">
            <v/>
          </cell>
        </row>
        <row r="249">
          <cell r="H249">
            <v>35427.699999999997</v>
          </cell>
          <cell r="BG249"/>
          <cell r="CE249" t="str">
            <v/>
          </cell>
        </row>
        <row r="250">
          <cell r="H250">
            <v>51256.3</v>
          </cell>
          <cell r="BG250"/>
          <cell r="CE250" t="str">
            <v/>
          </cell>
        </row>
        <row r="251">
          <cell r="H251">
            <v>15878</v>
          </cell>
          <cell r="BG251"/>
          <cell r="CE251" t="str">
            <v/>
          </cell>
        </row>
        <row r="252">
          <cell r="H252">
            <v>31386</v>
          </cell>
          <cell r="BG252"/>
          <cell r="CE252" t="str">
            <v/>
          </cell>
        </row>
        <row r="253">
          <cell r="H253">
            <v>14021</v>
          </cell>
          <cell r="BG253"/>
          <cell r="CE253" t="str">
            <v/>
          </cell>
        </row>
        <row r="254">
          <cell r="H254">
            <v>17236</v>
          </cell>
          <cell r="BG254"/>
          <cell r="CE254" t="str">
            <v/>
          </cell>
        </row>
        <row r="255">
          <cell r="H255">
            <v>10480</v>
          </cell>
          <cell r="BG255"/>
          <cell r="CE255" t="str">
            <v/>
          </cell>
        </row>
        <row r="256">
          <cell r="H256">
            <v>41517</v>
          </cell>
          <cell r="BG256"/>
          <cell r="CE256" t="str">
            <v/>
          </cell>
        </row>
        <row r="257">
          <cell r="H257">
            <v>30231</v>
          </cell>
          <cell r="BG257">
            <v>45779</v>
          </cell>
          <cell r="CE257" t="str">
            <v/>
          </cell>
        </row>
        <row r="258">
          <cell r="H258">
            <v>18384</v>
          </cell>
          <cell r="BG258">
            <v>45887</v>
          </cell>
          <cell r="CE258" t="str">
            <v/>
          </cell>
        </row>
        <row r="259">
          <cell r="H259">
            <v>27125</v>
          </cell>
          <cell r="BG259">
            <v>45786</v>
          </cell>
          <cell r="CE259" t="str">
            <v/>
          </cell>
        </row>
        <row r="260">
          <cell r="H260">
            <v>12412</v>
          </cell>
          <cell r="BG260"/>
          <cell r="CE260" t="str">
            <v/>
          </cell>
        </row>
        <row r="261">
          <cell r="H261">
            <v>141470</v>
          </cell>
          <cell r="BG261"/>
          <cell r="CE261" t="str">
            <v/>
          </cell>
        </row>
        <row r="262">
          <cell r="H262">
            <v>45993</v>
          </cell>
          <cell r="BG262">
            <v>45898</v>
          </cell>
          <cell r="CE262">
            <v>49734</v>
          </cell>
        </row>
        <row r="263">
          <cell r="H263">
            <v>32839</v>
          </cell>
          <cell r="BG263">
            <v>45876</v>
          </cell>
          <cell r="CE263">
            <v>49712</v>
          </cell>
        </row>
        <row r="264">
          <cell r="H264">
            <v>34947</v>
          </cell>
          <cell r="BG264"/>
          <cell r="CE264">
            <v>3834</v>
          </cell>
        </row>
        <row r="265">
          <cell r="H265">
            <v>8446</v>
          </cell>
          <cell r="BG265">
            <v>45924</v>
          </cell>
          <cell r="CE265">
            <v>49758</v>
          </cell>
        </row>
        <row r="266">
          <cell r="H266">
            <v>42168</v>
          </cell>
          <cell r="BG266">
            <v>45945</v>
          </cell>
          <cell r="CE266">
            <v>49780</v>
          </cell>
        </row>
        <row r="267">
          <cell r="H267">
            <v>41512</v>
          </cell>
          <cell r="BG267">
            <v>45904</v>
          </cell>
          <cell r="CE267">
            <v>49738</v>
          </cell>
        </row>
        <row r="268">
          <cell r="H268">
            <v>35188</v>
          </cell>
          <cell r="BG268">
            <v>45905</v>
          </cell>
          <cell r="CE268">
            <v>49739</v>
          </cell>
        </row>
        <row r="269">
          <cell r="H269">
            <v>23413</v>
          </cell>
          <cell r="BG269">
            <v>45873</v>
          </cell>
          <cell r="CE269">
            <v>49709</v>
          </cell>
        </row>
        <row r="270">
          <cell r="H270">
            <v>69079</v>
          </cell>
          <cell r="BG270">
            <v>45870</v>
          </cell>
          <cell r="CE270">
            <v>49706</v>
          </cell>
        </row>
        <row r="271">
          <cell r="H271">
            <v>59564</v>
          </cell>
          <cell r="BG271">
            <v>45888</v>
          </cell>
          <cell r="CE271">
            <v>49724</v>
          </cell>
        </row>
        <row r="272">
          <cell r="H272">
            <v>34442</v>
          </cell>
          <cell r="BG272">
            <v>45876</v>
          </cell>
          <cell r="CE272">
            <v>49712</v>
          </cell>
        </row>
        <row r="273">
          <cell r="H273">
            <v>75462</v>
          </cell>
          <cell r="BG273">
            <v>45869</v>
          </cell>
          <cell r="CE273">
            <v>49705</v>
          </cell>
        </row>
        <row r="274">
          <cell r="H274">
            <v>154137</v>
          </cell>
          <cell r="BG274">
            <v>45895</v>
          </cell>
          <cell r="CE274">
            <v>49731</v>
          </cell>
        </row>
        <row r="275">
          <cell r="H275">
            <v>9039</v>
          </cell>
          <cell r="BG275">
            <v>45910</v>
          </cell>
          <cell r="CE275">
            <v>49744</v>
          </cell>
        </row>
        <row r="276">
          <cell r="H276">
            <v>14521</v>
          </cell>
          <cell r="BG276">
            <v>45838</v>
          </cell>
          <cell r="CE276">
            <v>49673</v>
          </cell>
        </row>
        <row r="277">
          <cell r="H277">
            <v>91267</v>
          </cell>
          <cell r="BG277">
            <v>44791</v>
          </cell>
          <cell r="CE277">
            <v>47795</v>
          </cell>
        </row>
        <row r="278">
          <cell r="H278">
            <v>64375</v>
          </cell>
          <cell r="BG278">
            <v>44763</v>
          </cell>
          <cell r="CE278">
            <v>47895</v>
          </cell>
        </row>
        <row r="279">
          <cell r="H279">
            <v>62557</v>
          </cell>
          <cell r="BG279">
            <v>44146</v>
          </cell>
          <cell r="CE279">
            <v>47323</v>
          </cell>
        </row>
        <row r="280">
          <cell r="H280">
            <v>8497.4</v>
          </cell>
          <cell r="BG280">
            <v>40672</v>
          </cell>
          <cell r="CE280">
            <v>45270</v>
          </cell>
        </row>
        <row r="281">
          <cell r="H281">
            <v>28377</v>
          </cell>
          <cell r="BG281">
            <v>37902</v>
          </cell>
          <cell r="CE281">
            <v>45500</v>
          </cell>
        </row>
        <row r="282">
          <cell r="H282">
            <v>69912</v>
          </cell>
          <cell r="BG282">
            <v>38945</v>
          </cell>
          <cell r="CE282" t="str">
            <v/>
          </cell>
        </row>
        <row r="283">
          <cell r="H283">
            <v>19457</v>
          </cell>
          <cell r="BG283">
            <v>42453</v>
          </cell>
          <cell r="CE283" t="str">
            <v/>
          </cell>
        </row>
        <row r="284">
          <cell r="H284">
            <v>27385</v>
          </cell>
          <cell r="BG284">
            <v>42377</v>
          </cell>
          <cell r="CE284" t="str">
            <v/>
          </cell>
        </row>
        <row r="285">
          <cell r="H285">
            <v>123298</v>
          </cell>
          <cell r="BG285">
            <v>41235</v>
          </cell>
          <cell r="CE285" t="str">
            <v/>
          </cell>
        </row>
        <row r="286">
          <cell r="H286">
            <v>22670.2</v>
          </cell>
          <cell r="BG286">
            <v>38945</v>
          </cell>
          <cell r="CE286" t="str">
            <v/>
          </cell>
        </row>
        <row r="287">
          <cell r="H287">
            <v>114548</v>
          </cell>
          <cell r="BG287">
            <v>42261</v>
          </cell>
          <cell r="CE287" t="str">
            <v/>
          </cell>
        </row>
        <row r="288">
          <cell r="H288">
            <v>14831</v>
          </cell>
          <cell r="BG288"/>
          <cell r="CE288" t="str">
            <v/>
          </cell>
        </row>
        <row r="289">
          <cell r="H289">
            <v>108559</v>
          </cell>
          <cell r="BG289">
            <v>39141</v>
          </cell>
          <cell r="CE289" t="str">
            <v/>
          </cell>
        </row>
        <row r="290">
          <cell r="H290">
            <v>108017</v>
          </cell>
          <cell r="BG290">
            <v>38951</v>
          </cell>
          <cell r="CE290" t="str">
            <v/>
          </cell>
        </row>
        <row r="291">
          <cell r="H291">
            <v>41856</v>
          </cell>
          <cell r="BG291">
            <v>38945</v>
          </cell>
          <cell r="CE291" t="str">
            <v/>
          </cell>
        </row>
        <row r="292">
          <cell r="H292">
            <v>119122</v>
          </cell>
          <cell r="BG292"/>
          <cell r="CE292" t="str">
            <v/>
          </cell>
        </row>
        <row r="293">
          <cell r="H293">
            <v>5135</v>
          </cell>
          <cell r="BG293">
            <v>42353</v>
          </cell>
          <cell r="CE293" t="str">
            <v/>
          </cell>
        </row>
        <row r="294">
          <cell r="H294">
            <v>116663.3</v>
          </cell>
          <cell r="BG294">
            <v>39426</v>
          </cell>
          <cell r="CE294" t="str">
            <v/>
          </cell>
        </row>
        <row r="295">
          <cell r="H295">
            <v>25158</v>
          </cell>
          <cell r="BG295">
            <v>38947</v>
          </cell>
          <cell r="CE295" t="str">
            <v/>
          </cell>
        </row>
        <row r="296">
          <cell r="H296">
            <v>48205.1</v>
          </cell>
          <cell r="BG296">
            <v>38945</v>
          </cell>
          <cell r="CE296" t="str">
            <v/>
          </cell>
        </row>
        <row r="297">
          <cell r="H297">
            <v>41950.6</v>
          </cell>
          <cell r="BG297">
            <v>39029</v>
          </cell>
          <cell r="CE297" t="str">
            <v/>
          </cell>
        </row>
        <row r="298">
          <cell r="H298">
            <v>133419.6</v>
          </cell>
          <cell r="BG298">
            <v>39252</v>
          </cell>
          <cell r="CE298" t="str">
            <v/>
          </cell>
        </row>
        <row r="299">
          <cell r="H299">
            <v>184607</v>
          </cell>
          <cell r="BG299">
            <v>39140</v>
          </cell>
          <cell r="CE299" t="str">
            <v/>
          </cell>
        </row>
        <row r="300">
          <cell r="H300">
            <v>66682.2</v>
          </cell>
          <cell r="BG300">
            <v>38945</v>
          </cell>
          <cell r="CE300" t="str">
            <v/>
          </cell>
        </row>
        <row r="301">
          <cell r="H301">
            <v>10431</v>
          </cell>
          <cell r="BG301"/>
          <cell r="CE301" t="str">
            <v/>
          </cell>
        </row>
        <row r="302">
          <cell r="H302">
            <v>52223</v>
          </cell>
          <cell r="BG302">
            <v>39141</v>
          </cell>
          <cell r="CE302" t="str">
            <v/>
          </cell>
        </row>
        <row r="303">
          <cell r="H303">
            <v>257590.19</v>
          </cell>
          <cell r="BG303"/>
          <cell r="CE303" t="str">
            <v/>
          </cell>
        </row>
        <row r="304">
          <cell r="H304">
            <v>17748.900000000001</v>
          </cell>
          <cell r="BG304"/>
          <cell r="CE304" t="str">
            <v/>
          </cell>
        </row>
        <row r="305">
          <cell r="H305">
            <v>53382</v>
          </cell>
          <cell r="BG305">
            <v>39087</v>
          </cell>
          <cell r="CE305" t="str">
            <v/>
          </cell>
        </row>
        <row r="306">
          <cell r="H306">
            <v>11094</v>
          </cell>
          <cell r="BG306">
            <v>40870</v>
          </cell>
          <cell r="CE306" t="str">
            <v/>
          </cell>
        </row>
        <row r="307">
          <cell r="H307">
            <v>47177</v>
          </cell>
          <cell r="BG307"/>
          <cell r="CE307" t="str">
            <v/>
          </cell>
        </row>
        <row r="308">
          <cell r="H308">
            <v>28129.7</v>
          </cell>
          <cell r="BG308"/>
          <cell r="CE308" t="str">
            <v/>
          </cell>
        </row>
        <row r="309">
          <cell r="H309">
            <v>58935.5</v>
          </cell>
          <cell r="BG309"/>
          <cell r="CE309" t="str">
            <v/>
          </cell>
        </row>
        <row r="310">
          <cell r="H310">
            <v>28371.9</v>
          </cell>
          <cell r="BG310"/>
          <cell r="CE310" t="str">
            <v/>
          </cell>
        </row>
        <row r="311">
          <cell r="H311">
            <v>18784</v>
          </cell>
          <cell r="BG311"/>
          <cell r="CE311" t="str">
            <v/>
          </cell>
        </row>
        <row r="312">
          <cell r="H312">
            <v>11850</v>
          </cell>
          <cell r="BG312">
            <v>37964</v>
          </cell>
          <cell r="CE312" t="str">
            <v/>
          </cell>
        </row>
        <row r="313">
          <cell r="H313">
            <v>74400</v>
          </cell>
          <cell r="BG313"/>
          <cell r="CE313" t="str">
            <v/>
          </cell>
        </row>
        <row r="314">
          <cell r="H314">
            <v>14726</v>
          </cell>
          <cell r="BG314"/>
          <cell r="CE314" t="str">
            <v/>
          </cell>
        </row>
        <row r="315">
          <cell r="H315">
            <v>11738</v>
          </cell>
          <cell r="BG315"/>
          <cell r="CE315" t="str">
            <v/>
          </cell>
        </row>
        <row r="316">
          <cell r="H316">
            <v>41771</v>
          </cell>
          <cell r="BG316"/>
          <cell r="CE316" t="str">
            <v/>
          </cell>
        </row>
        <row r="317">
          <cell r="H317">
            <v>35944</v>
          </cell>
          <cell r="BG317"/>
          <cell r="CE317" t="str">
            <v/>
          </cell>
        </row>
        <row r="318">
          <cell r="H318">
            <v>32090</v>
          </cell>
          <cell r="BG318"/>
          <cell r="CE318" t="str">
            <v/>
          </cell>
        </row>
        <row r="319">
          <cell r="H319">
            <v>66163</v>
          </cell>
          <cell r="BG319"/>
          <cell r="CE319" t="str">
            <v/>
          </cell>
        </row>
        <row r="320">
          <cell r="H320">
            <v>24506</v>
          </cell>
          <cell r="BG320"/>
          <cell r="CE320" t="str">
            <v/>
          </cell>
        </row>
        <row r="321">
          <cell r="H321">
            <v>30275</v>
          </cell>
          <cell r="BG321"/>
          <cell r="CE321" t="str">
            <v/>
          </cell>
        </row>
        <row r="322">
          <cell r="H322">
            <v>26558</v>
          </cell>
          <cell r="BG322"/>
          <cell r="CE322" t="str">
            <v/>
          </cell>
        </row>
        <row r="323">
          <cell r="H323">
            <v>22976</v>
          </cell>
          <cell r="BG323"/>
          <cell r="CE323" t="str">
            <v/>
          </cell>
        </row>
        <row r="324">
          <cell r="H324">
            <v>22374</v>
          </cell>
          <cell r="BG324"/>
          <cell r="CE324" t="str">
            <v/>
          </cell>
        </row>
        <row r="325">
          <cell r="H325">
            <v>11807</v>
          </cell>
          <cell r="BG325"/>
          <cell r="CE325" t="str">
            <v/>
          </cell>
        </row>
        <row r="326">
          <cell r="H326">
            <v>82958</v>
          </cell>
          <cell r="BG326"/>
          <cell r="CE326" t="str">
            <v/>
          </cell>
        </row>
        <row r="327">
          <cell r="H327">
            <v>10422</v>
          </cell>
          <cell r="BG327"/>
          <cell r="CE327" t="str">
            <v/>
          </cell>
        </row>
        <row r="328">
          <cell r="H328">
            <v>9501</v>
          </cell>
          <cell r="BG328"/>
          <cell r="CE328">
            <v>48408</v>
          </cell>
        </row>
        <row r="329">
          <cell r="H329">
            <v>11749</v>
          </cell>
          <cell r="BG329"/>
          <cell r="CE329">
            <v>48408</v>
          </cell>
        </row>
        <row r="330">
          <cell r="H330">
            <v>17339</v>
          </cell>
          <cell r="BG330">
            <v>42510</v>
          </cell>
          <cell r="CE330">
            <v>46849</v>
          </cell>
        </row>
        <row r="331">
          <cell r="H331">
            <v>43188</v>
          </cell>
          <cell r="BG331"/>
          <cell r="CE331" t="str">
            <v/>
          </cell>
        </row>
        <row r="332">
          <cell r="H332">
            <v>32170</v>
          </cell>
          <cell r="BG332"/>
          <cell r="CE332" t="str">
            <v/>
          </cell>
        </row>
        <row r="333">
          <cell r="H333">
            <v>19666</v>
          </cell>
          <cell r="BG333"/>
          <cell r="CE333" t="str">
            <v/>
          </cell>
        </row>
        <row r="334">
          <cell r="H334">
            <v>8882</v>
          </cell>
          <cell r="BG334"/>
          <cell r="CE334" t="str">
            <v/>
          </cell>
        </row>
        <row r="335">
          <cell r="H335">
            <v>11750</v>
          </cell>
          <cell r="BG335"/>
          <cell r="CE335" t="str">
            <v/>
          </cell>
        </row>
        <row r="336">
          <cell r="H336">
            <v>13170</v>
          </cell>
          <cell r="BG336"/>
          <cell r="CE336" t="str">
            <v/>
          </cell>
        </row>
        <row r="337">
          <cell r="H337">
            <v>24555</v>
          </cell>
          <cell r="BG337"/>
          <cell r="CE337" t="str">
            <v/>
          </cell>
        </row>
        <row r="338">
          <cell r="H338">
            <v>27152</v>
          </cell>
          <cell r="BG338"/>
          <cell r="CE338" t="str">
            <v/>
          </cell>
        </row>
        <row r="339">
          <cell r="H339">
            <v>19330</v>
          </cell>
          <cell r="BG339"/>
          <cell r="CE339" t="str">
            <v/>
          </cell>
        </row>
        <row r="340">
          <cell r="H340">
            <v>22270</v>
          </cell>
          <cell r="BG340"/>
          <cell r="CE340" t="str">
            <v/>
          </cell>
        </row>
        <row r="341">
          <cell r="H341">
            <v>27173</v>
          </cell>
          <cell r="BG341"/>
          <cell r="CE341" t="str">
            <v/>
          </cell>
        </row>
        <row r="342">
          <cell r="H342">
            <v>58242</v>
          </cell>
          <cell r="BG342"/>
          <cell r="CE342" t="str">
            <v/>
          </cell>
        </row>
        <row r="343">
          <cell r="H343">
            <v>59695</v>
          </cell>
          <cell r="BG343"/>
          <cell r="CE343" t="str">
            <v/>
          </cell>
        </row>
        <row r="344">
          <cell r="H344">
            <v>27930</v>
          </cell>
          <cell r="BG344"/>
          <cell r="CE344" t="str">
            <v/>
          </cell>
        </row>
        <row r="345">
          <cell r="H345">
            <v>11310</v>
          </cell>
          <cell r="BG345"/>
          <cell r="CE345" t="str">
            <v/>
          </cell>
        </row>
        <row r="346">
          <cell r="H346">
            <v>53185</v>
          </cell>
          <cell r="BG346"/>
          <cell r="CE346" t="str">
            <v/>
          </cell>
        </row>
        <row r="347">
          <cell r="H347">
            <v>40968</v>
          </cell>
          <cell r="BG347"/>
          <cell r="CE347" t="str">
            <v/>
          </cell>
        </row>
        <row r="348">
          <cell r="H348">
            <v>55457</v>
          </cell>
          <cell r="BG348"/>
          <cell r="CE348" t="str">
            <v/>
          </cell>
        </row>
        <row r="349">
          <cell r="H349">
            <v>64789</v>
          </cell>
          <cell r="BG349"/>
          <cell r="CE349" t="str">
            <v/>
          </cell>
        </row>
        <row r="350">
          <cell r="H350">
            <v>67895</v>
          </cell>
          <cell r="BG350"/>
          <cell r="CE350" t="str">
            <v/>
          </cell>
        </row>
        <row r="351">
          <cell r="H351">
            <v>61461</v>
          </cell>
          <cell r="BG351"/>
          <cell r="CE351" t="str">
            <v/>
          </cell>
        </row>
        <row r="352">
          <cell r="H352">
            <v>50582</v>
          </cell>
          <cell r="BG352"/>
          <cell r="CE352" t="str">
            <v/>
          </cell>
        </row>
        <row r="353">
          <cell r="H353">
            <v>33814</v>
          </cell>
          <cell r="BG353">
            <v>45422</v>
          </cell>
          <cell r="CE353">
            <v>48482</v>
          </cell>
        </row>
        <row r="354">
          <cell r="H354">
            <v>15622</v>
          </cell>
          <cell r="BG354"/>
          <cell r="CE354">
            <v>44441</v>
          </cell>
        </row>
        <row r="355">
          <cell r="H355">
            <v>68593</v>
          </cell>
          <cell r="BG355">
            <v>39617</v>
          </cell>
          <cell r="CE355">
            <v>42896</v>
          </cell>
        </row>
        <row r="356">
          <cell r="H356">
            <v>75646</v>
          </cell>
          <cell r="BG356">
            <v>43032</v>
          </cell>
          <cell r="CE356" t="str">
            <v/>
          </cell>
        </row>
        <row r="357">
          <cell r="H357">
            <v>56888</v>
          </cell>
          <cell r="BG357">
            <v>41099</v>
          </cell>
          <cell r="CE357" t="str">
            <v/>
          </cell>
        </row>
        <row r="358">
          <cell r="H358">
            <v>63029</v>
          </cell>
          <cell r="BG358"/>
          <cell r="CE358" t="str">
            <v/>
          </cell>
        </row>
        <row r="359">
          <cell r="H359">
            <v>30157</v>
          </cell>
          <cell r="BG359"/>
          <cell r="CE359" t="str">
            <v/>
          </cell>
        </row>
        <row r="360">
          <cell r="H360">
            <v>42325</v>
          </cell>
          <cell r="BG360">
            <v>37826</v>
          </cell>
          <cell r="CE360" t="str">
            <v/>
          </cell>
        </row>
        <row r="361">
          <cell r="H361">
            <v>43221</v>
          </cell>
          <cell r="BG361"/>
          <cell r="CE361" t="str">
            <v/>
          </cell>
        </row>
        <row r="362">
          <cell r="H362">
            <v>40540</v>
          </cell>
          <cell r="BG362"/>
          <cell r="CE362" t="str">
            <v/>
          </cell>
        </row>
        <row r="363">
          <cell r="H363">
            <v>30613</v>
          </cell>
          <cell r="BG363"/>
          <cell r="CE363" t="str">
            <v/>
          </cell>
        </row>
        <row r="364">
          <cell r="H364">
            <v>17261</v>
          </cell>
          <cell r="BG364"/>
          <cell r="CE364" t="str">
            <v/>
          </cell>
        </row>
        <row r="365">
          <cell r="H365">
            <v>19932</v>
          </cell>
          <cell r="BG365"/>
          <cell r="CE365" t="str">
            <v/>
          </cell>
        </row>
        <row r="366">
          <cell r="H366">
            <v>21056</v>
          </cell>
          <cell r="BG366"/>
          <cell r="CE366" t="str">
            <v/>
          </cell>
        </row>
        <row r="367">
          <cell r="H367">
            <v>44333</v>
          </cell>
          <cell r="BG367"/>
          <cell r="CE367" t="str">
            <v/>
          </cell>
        </row>
        <row r="368">
          <cell r="H368">
            <v>82134</v>
          </cell>
          <cell r="BG368"/>
          <cell r="CE368" t="str">
            <v/>
          </cell>
        </row>
        <row r="369">
          <cell r="H369">
            <v>63370</v>
          </cell>
          <cell r="BG369"/>
          <cell r="CE369" t="str">
            <v/>
          </cell>
        </row>
        <row r="370">
          <cell r="H370">
            <v>14621</v>
          </cell>
          <cell r="BG370"/>
          <cell r="CE370" t="str">
            <v/>
          </cell>
        </row>
        <row r="371">
          <cell r="H371">
            <v>23563</v>
          </cell>
          <cell r="BG371">
            <v>44767</v>
          </cell>
          <cell r="CE371">
            <v>47711</v>
          </cell>
        </row>
        <row r="372">
          <cell r="H372">
            <v>38522</v>
          </cell>
          <cell r="BG372">
            <v>44762</v>
          </cell>
          <cell r="CE372">
            <v>47733</v>
          </cell>
        </row>
        <row r="373">
          <cell r="H373">
            <v>19680.8</v>
          </cell>
          <cell r="BG373">
            <v>43867</v>
          </cell>
          <cell r="CE373">
            <v>46233</v>
          </cell>
        </row>
        <row r="374">
          <cell r="H374">
            <v>34858</v>
          </cell>
          <cell r="BG374">
            <v>42866</v>
          </cell>
          <cell r="CE374" t="str">
            <v/>
          </cell>
        </row>
        <row r="375">
          <cell r="H375">
            <v>77864</v>
          </cell>
          <cell r="BG375">
            <v>38933</v>
          </cell>
          <cell r="CE375" t="str">
            <v/>
          </cell>
        </row>
        <row r="376">
          <cell r="H376">
            <v>14193</v>
          </cell>
          <cell r="BG376"/>
          <cell r="CE376" t="str">
            <v/>
          </cell>
        </row>
        <row r="377">
          <cell r="H377">
            <v>46583</v>
          </cell>
          <cell r="BG377"/>
          <cell r="CE377" t="str">
            <v/>
          </cell>
        </row>
        <row r="378">
          <cell r="H378">
            <v>18490</v>
          </cell>
          <cell r="BG378"/>
          <cell r="CE378" t="str">
            <v/>
          </cell>
        </row>
        <row r="379">
          <cell r="H379">
            <v>127286.7</v>
          </cell>
          <cell r="BG379"/>
          <cell r="CE379" t="str">
            <v/>
          </cell>
        </row>
        <row r="380">
          <cell r="H380">
            <v>101081.5</v>
          </cell>
          <cell r="BG380"/>
          <cell r="CE380" t="str">
            <v/>
          </cell>
        </row>
        <row r="381">
          <cell r="H381">
            <v>104527</v>
          </cell>
          <cell r="BG381"/>
          <cell r="CE381" t="str">
            <v/>
          </cell>
        </row>
        <row r="382">
          <cell r="H382">
            <v>82046</v>
          </cell>
          <cell r="BG382"/>
          <cell r="CE382" t="str">
            <v/>
          </cell>
        </row>
        <row r="383">
          <cell r="H383">
            <v>130926</v>
          </cell>
          <cell r="BG383"/>
          <cell r="CE383" t="str">
            <v/>
          </cell>
        </row>
        <row r="384">
          <cell r="H384">
            <v>118536</v>
          </cell>
          <cell r="BG384"/>
          <cell r="CE384" t="str">
            <v/>
          </cell>
        </row>
        <row r="385">
          <cell r="H385">
            <v>89404</v>
          </cell>
          <cell r="BG385">
            <v>45917</v>
          </cell>
          <cell r="CE385">
            <v>49751</v>
          </cell>
        </row>
        <row r="386">
          <cell r="H386">
            <v>126761</v>
          </cell>
          <cell r="BG386">
            <v>45896</v>
          </cell>
          <cell r="CE386">
            <v>49732</v>
          </cell>
        </row>
        <row r="387">
          <cell r="H387">
            <v>164632</v>
          </cell>
          <cell r="BG387">
            <v>45860</v>
          </cell>
          <cell r="CE387">
            <v>49696</v>
          </cell>
        </row>
        <row r="388">
          <cell r="H388">
            <v>111640</v>
          </cell>
          <cell r="BG388">
            <v>45981</v>
          </cell>
          <cell r="CE388">
            <v>49815</v>
          </cell>
        </row>
        <row r="389">
          <cell r="H389">
            <v>67737.899999999994</v>
          </cell>
          <cell r="BG389">
            <v>41572</v>
          </cell>
          <cell r="CE389" t="str">
            <v/>
          </cell>
        </row>
        <row r="390">
          <cell r="H390">
            <v>173856.3</v>
          </cell>
          <cell r="BG390">
            <v>37994</v>
          </cell>
          <cell r="CE390" t="str">
            <v/>
          </cell>
        </row>
        <row r="391">
          <cell r="H391">
            <v>61041</v>
          </cell>
          <cell r="BG391">
            <v>41215</v>
          </cell>
          <cell r="CE391" t="str">
            <v/>
          </cell>
        </row>
        <row r="392">
          <cell r="H392">
            <v>35288</v>
          </cell>
          <cell r="BG392">
            <v>40927</v>
          </cell>
          <cell r="CE392" t="str">
            <v/>
          </cell>
        </row>
        <row r="393">
          <cell r="H393">
            <v>32650</v>
          </cell>
          <cell r="BG393" t="str">
            <v/>
          </cell>
          <cell r="CE393" t="str">
            <v/>
          </cell>
        </row>
        <row r="394">
          <cell r="H394">
            <v>73577</v>
          </cell>
          <cell r="BG394"/>
          <cell r="CE394" t="str">
            <v/>
          </cell>
        </row>
        <row r="395">
          <cell r="H395">
            <v>19983</v>
          </cell>
          <cell r="BG395"/>
          <cell r="CE395" t="str">
            <v/>
          </cell>
        </row>
        <row r="396">
          <cell r="H396">
            <v>58711.4</v>
          </cell>
          <cell r="BG396"/>
          <cell r="CE396" t="str">
            <v/>
          </cell>
        </row>
        <row r="397">
          <cell r="H397">
            <v>96199.6</v>
          </cell>
          <cell r="BG397"/>
          <cell r="CE397" t="str">
            <v/>
          </cell>
        </row>
        <row r="398">
          <cell r="H398">
            <v>132500.4</v>
          </cell>
          <cell r="BG398"/>
          <cell r="CE398" t="str">
            <v/>
          </cell>
        </row>
        <row r="399">
          <cell r="H399">
            <v>63743.6</v>
          </cell>
          <cell r="BG399"/>
          <cell r="CE399" t="str">
            <v/>
          </cell>
        </row>
        <row r="400">
          <cell r="H400">
            <v>78673</v>
          </cell>
          <cell r="BG400"/>
          <cell r="CE400" t="str">
            <v/>
          </cell>
        </row>
        <row r="401">
          <cell r="H401">
            <v>11480</v>
          </cell>
          <cell r="BG401"/>
          <cell r="CE401" t="str">
            <v/>
          </cell>
        </row>
        <row r="402">
          <cell r="H402">
            <v>112120</v>
          </cell>
          <cell r="BG402"/>
          <cell r="CE402" t="str">
            <v/>
          </cell>
        </row>
        <row r="403">
          <cell r="H403">
            <v>92033.9</v>
          </cell>
          <cell r="BG403"/>
          <cell r="CE403" t="str">
            <v/>
          </cell>
        </row>
        <row r="404">
          <cell r="H404">
            <v>50028</v>
          </cell>
          <cell r="BG404"/>
          <cell r="CE404">
            <v>48517</v>
          </cell>
        </row>
        <row r="405">
          <cell r="H405">
            <v>44027</v>
          </cell>
          <cell r="BG405"/>
          <cell r="CE405">
            <v>48611</v>
          </cell>
        </row>
        <row r="406">
          <cell r="H406">
            <v>47512</v>
          </cell>
          <cell r="BG406"/>
          <cell r="CE406">
            <v>48478</v>
          </cell>
        </row>
        <row r="407">
          <cell r="H407">
            <v>51417.599999999999</v>
          </cell>
          <cell r="BG407"/>
          <cell r="CE407">
            <v>48453</v>
          </cell>
        </row>
        <row r="408">
          <cell r="H408">
            <v>58139</v>
          </cell>
          <cell r="BG408"/>
          <cell r="CE408">
            <v>47537</v>
          </cell>
        </row>
        <row r="409">
          <cell r="H409">
            <v>84398.9</v>
          </cell>
          <cell r="BG409"/>
          <cell r="CE409">
            <v>47537</v>
          </cell>
        </row>
        <row r="410">
          <cell r="H410">
            <v>40207</v>
          </cell>
          <cell r="BG410"/>
          <cell r="CE410">
            <v>47698</v>
          </cell>
        </row>
        <row r="411">
          <cell r="H411">
            <v>40602</v>
          </cell>
          <cell r="BG411"/>
          <cell r="CE411">
            <v>48224</v>
          </cell>
        </row>
        <row r="412">
          <cell r="H412">
            <v>25064</v>
          </cell>
          <cell r="BG412"/>
          <cell r="CE412">
            <v>48225</v>
          </cell>
        </row>
        <row r="413">
          <cell r="H413">
            <v>31194</v>
          </cell>
          <cell r="BG413"/>
          <cell r="CE413">
            <v>48225</v>
          </cell>
        </row>
        <row r="414">
          <cell r="H414">
            <v>37720.699999999997</v>
          </cell>
          <cell r="BG414">
            <v>40765</v>
          </cell>
          <cell r="CE414">
            <v>46171</v>
          </cell>
        </row>
        <row r="415">
          <cell r="H415">
            <v>128359</v>
          </cell>
          <cell r="BG415">
            <v>37900</v>
          </cell>
          <cell r="CE415" t="str">
            <v/>
          </cell>
        </row>
        <row r="416">
          <cell r="H416">
            <v>5330</v>
          </cell>
          <cell r="BG416"/>
          <cell r="CE416">
            <v>44674</v>
          </cell>
        </row>
        <row r="417">
          <cell r="H417">
            <v>56782</v>
          </cell>
          <cell r="BG417"/>
          <cell r="CE417" t="str">
            <v/>
          </cell>
        </row>
        <row r="418">
          <cell r="H418">
            <v>32400</v>
          </cell>
          <cell r="BG418">
            <v>43199</v>
          </cell>
          <cell r="CE418">
            <v>45326</v>
          </cell>
        </row>
        <row r="419">
          <cell r="H419">
            <v>23601</v>
          </cell>
          <cell r="BG419"/>
          <cell r="CE419" t="str">
            <v/>
          </cell>
        </row>
        <row r="420">
          <cell r="H420">
            <v>22764</v>
          </cell>
          <cell r="BG420"/>
          <cell r="CE420" t="str">
            <v/>
          </cell>
        </row>
        <row r="421">
          <cell r="H421">
            <v>39793</v>
          </cell>
          <cell r="BG421"/>
          <cell r="CE421" t="str">
            <v/>
          </cell>
        </row>
        <row r="422">
          <cell r="H422">
            <v>17906</v>
          </cell>
          <cell r="BG422"/>
          <cell r="CE422" t="str">
            <v/>
          </cell>
        </row>
        <row r="423">
          <cell r="H423">
            <v>27834</v>
          </cell>
          <cell r="BG423"/>
          <cell r="CE423" t="str">
            <v/>
          </cell>
        </row>
        <row r="424">
          <cell r="H424">
            <v>35210</v>
          </cell>
          <cell r="BG424"/>
          <cell r="CE424" t="str">
            <v/>
          </cell>
        </row>
        <row r="425">
          <cell r="H425">
            <v>36339</v>
          </cell>
          <cell r="BG425"/>
          <cell r="CE425" t="str">
            <v/>
          </cell>
        </row>
        <row r="426">
          <cell r="H426">
            <v>87449</v>
          </cell>
          <cell r="BG426"/>
          <cell r="CE426" t="str">
            <v/>
          </cell>
        </row>
        <row r="427">
          <cell r="H427">
            <v>55205</v>
          </cell>
          <cell r="BG427"/>
          <cell r="CE427" t="str">
            <v/>
          </cell>
        </row>
        <row r="428">
          <cell r="H428">
            <v>19682</v>
          </cell>
          <cell r="BG428"/>
          <cell r="CE428" t="str">
            <v/>
          </cell>
        </row>
        <row r="429">
          <cell r="H429">
            <v>15510</v>
          </cell>
          <cell r="BG429"/>
          <cell r="CE429" t="str">
            <v/>
          </cell>
        </row>
        <row r="430">
          <cell r="H430">
            <v>15939</v>
          </cell>
          <cell r="BG430">
            <v>43899</v>
          </cell>
          <cell r="CE430">
            <v>48587</v>
          </cell>
        </row>
        <row r="431">
          <cell r="H431">
            <v>60916</v>
          </cell>
          <cell r="BG431">
            <v>44286</v>
          </cell>
          <cell r="CE431">
            <v>46975</v>
          </cell>
        </row>
        <row r="432">
          <cell r="H432">
            <v>175211.6</v>
          </cell>
          <cell r="BG432">
            <v>42710</v>
          </cell>
          <cell r="CE432">
            <v>45532</v>
          </cell>
        </row>
        <row r="433">
          <cell r="H433">
            <v>27025</v>
          </cell>
          <cell r="BG433">
            <v>41152</v>
          </cell>
          <cell r="CE433">
            <v>46138</v>
          </cell>
        </row>
        <row r="434">
          <cell r="H434">
            <v>86095</v>
          </cell>
          <cell r="BG434">
            <v>41647</v>
          </cell>
          <cell r="CE434">
            <v>45129</v>
          </cell>
        </row>
        <row r="435">
          <cell r="H435">
            <v>90424.6</v>
          </cell>
          <cell r="BG435">
            <v>41113</v>
          </cell>
          <cell r="CE435" t="str">
            <v/>
          </cell>
        </row>
        <row r="436">
          <cell r="H436">
            <v>93990</v>
          </cell>
          <cell r="BG436">
            <v>40905</v>
          </cell>
          <cell r="CE436" t="str">
            <v/>
          </cell>
        </row>
        <row r="437">
          <cell r="H437">
            <v>152885.29999999999</v>
          </cell>
          <cell r="BG437">
            <v>41828</v>
          </cell>
          <cell r="CE437" t="str">
            <v/>
          </cell>
        </row>
        <row r="438">
          <cell r="H438">
            <v>32850</v>
          </cell>
          <cell r="BG438">
            <v>40660</v>
          </cell>
          <cell r="CE438" t="str">
            <v/>
          </cell>
        </row>
        <row r="439">
          <cell r="H439">
            <v>44823.5</v>
          </cell>
          <cell r="BG439">
            <v>39619</v>
          </cell>
          <cell r="CE439" t="str">
            <v/>
          </cell>
        </row>
        <row r="440">
          <cell r="H440">
            <v>14208</v>
          </cell>
          <cell r="BG440">
            <v>40175</v>
          </cell>
          <cell r="CE440" t="str">
            <v/>
          </cell>
        </row>
        <row r="441">
          <cell r="H441">
            <v>14450</v>
          </cell>
          <cell r="BG441"/>
          <cell r="CE441" t="str">
            <v/>
          </cell>
        </row>
        <row r="442">
          <cell r="H442">
            <v>128886</v>
          </cell>
          <cell r="BG442"/>
          <cell r="CE442" t="str">
            <v/>
          </cell>
        </row>
        <row r="443">
          <cell r="H443">
            <v>32691</v>
          </cell>
          <cell r="BG443"/>
          <cell r="CE443" t="str">
            <v/>
          </cell>
        </row>
        <row r="444">
          <cell r="H444">
            <v>125233</v>
          </cell>
          <cell r="BG444"/>
          <cell r="CE444" t="str">
            <v/>
          </cell>
        </row>
        <row r="445">
          <cell r="H445">
            <v>110415</v>
          </cell>
          <cell r="BG445">
            <v>45924</v>
          </cell>
          <cell r="CE445">
            <v>49758</v>
          </cell>
        </row>
        <row r="446">
          <cell r="H446">
            <v>49646</v>
          </cell>
          <cell r="BG446">
            <v>39909</v>
          </cell>
          <cell r="CE446" t="str">
            <v/>
          </cell>
        </row>
        <row r="447">
          <cell r="H447">
            <v>138828</v>
          </cell>
          <cell r="BG447">
            <v>44250</v>
          </cell>
          <cell r="CE447">
            <v>46303</v>
          </cell>
        </row>
        <row r="448">
          <cell r="H448">
            <v>63629</v>
          </cell>
          <cell r="BG448">
            <v>42909</v>
          </cell>
          <cell r="CE448">
            <v>46377</v>
          </cell>
        </row>
        <row r="449">
          <cell r="H449">
            <v>102100</v>
          </cell>
          <cell r="BG449">
            <v>42824</v>
          </cell>
          <cell r="CE449">
            <v>47159</v>
          </cell>
        </row>
        <row r="450">
          <cell r="H450">
            <v>52895</v>
          </cell>
          <cell r="BG450">
            <v>42856</v>
          </cell>
          <cell r="CE450" t="str">
            <v/>
          </cell>
        </row>
        <row r="451">
          <cell r="H451">
            <v>60678.8</v>
          </cell>
          <cell r="BG451">
            <v>42935</v>
          </cell>
          <cell r="CE451" t="str">
            <v/>
          </cell>
        </row>
        <row r="452">
          <cell r="H452">
            <v>118176</v>
          </cell>
          <cell r="BG452">
            <v>37985</v>
          </cell>
          <cell r="CE452" t="str">
            <v/>
          </cell>
        </row>
        <row r="453">
          <cell r="H453">
            <v>118069</v>
          </cell>
          <cell r="BG453">
            <v>37926</v>
          </cell>
          <cell r="CE453" t="str">
            <v/>
          </cell>
        </row>
        <row r="454">
          <cell r="H454">
            <v>80419.100000000006</v>
          </cell>
          <cell r="BG454">
            <v>40988</v>
          </cell>
          <cell r="CE454" t="str">
            <v/>
          </cell>
        </row>
        <row r="455">
          <cell r="H455">
            <v>114500</v>
          </cell>
          <cell r="BG455">
            <v>40872</v>
          </cell>
          <cell r="CE455" t="str">
            <v/>
          </cell>
        </row>
        <row r="456">
          <cell r="H456">
            <v>9288.7000000000007</v>
          </cell>
          <cell r="BG456">
            <v>37998</v>
          </cell>
          <cell r="CE456" t="str">
            <v/>
          </cell>
        </row>
        <row r="457">
          <cell r="H457">
            <v>31967</v>
          </cell>
          <cell r="BG457">
            <v>41079</v>
          </cell>
          <cell r="CE457" t="str">
            <v/>
          </cell>
        </row>
        <row r="458">
          <cell r="H458">
            <v>10812</v>
          </cell>
          <cell r="BG458"/>
          <cell r="CE458" t="str">
            <v/>
          </cell>
        </row>
        <row r="459">
          <cell r="H459">
            <v>19708</v>
          </cell>
          <cell r="BG459"/>
          <cell r="CE459" t="str">
            <v/>
          </cell>
        </row>
        <row r="460">
          <cell r="H460">
            <v>25372</v>
          </cell>
          <cell r="BG460"/>
          <cell r="CE460" t="str">
            <v/>
          </cell>
        </row>
        <row r="461">
          <cell r="H461">
            <v>15269</v>
          </cell>
          <cell r="BG461"/>
          <cell r="CE461" t="str">
            <v/>
          </cell>
        </row>
        <row r="462">
          <cell r="H462">
            <v>14045</v>
          </cell>
          <cell r="BG462"/>
          <cell r="CE462" t="str">
            <v/>
          </cell>
        </row>
        <row r="463">
          <cell r="H463">
            <v>99413</v>
          </cell>
          <cell r="BG463"/>
          <cell r="CE463" t="str">
            <v/>
          </cell>
        </row>
        <row r="464">
          <cell r="H464">
            <v>10088</v>
          </cell>
          <cell r="BG464">
            <v>38896</v>
          </cell>
          <cell r="CE464">
            <v>42732</v>
          </cell>
        </row>
        <row r="465">
          <cell r="H465">
            <v>25152</v>
          </cell>
          <cell r="BG465">
            <v>45397</v>
          </cell>
          <cell r="CE465">
            <v>49232</v>
          </cell>
        </row>
        <row r="466">
          <cell r="H466">
            <v>26593</v>
          </cell>
          <cell r="BG466"/>
          <cell r="CE466" t="str">
            <v/>
          </cell>
        </row>
        <row r="467">
          <cell r="H467">
            <v>10884</v>
          </cell>
          <cell r="BG467">
            <v>45152</v>
          </cell>
          <cell r="CE467" t="str">
            <v/>
          </cell>
        </row>
        <row r="468">
          <cell r="H468">
            <v>19383</v>
          </cell>
          <cell r="BG468"/>
          <cell r="CE468">
            <v>46226</v>
          </cell>
        </row>
        <row r="469">
          <cell r="H469">
            <v>19166</v>
          </cell>
          <cell r="BG469">
            <v>42396</v>
          </cell>
          <cell r="CE469">
            <v>46353</v>
          </cell>
        </row>
        <row r="470">
          <cell r="H470">
            <v>60046</v>
          </cell>
          <cell r="BG470">
            <v>37985</v>
          </cell>
          <cell r="CE470">
            <v>41658</v>
          </cell>
        </row>
        <row r="471">
          <cell r="H471">
            <v>39162</v>
          </cell>
          <cell r="BG471">
            <v>40718</v>
          </cell>
          <cell r="CE471" t="str">
            <v/>
          </cell>
        </row>
        <row r="472">
          <cell r="H472">
            <v>23290</v>
          </cell>
          <cell r="BG472"/>
          <cell r="CE472" t="str">
            <v/>
          </cell>
        </row>
        <row r="473">
          <cell r="H473">
            <v>61301</v>
          </cell>
          <cell r="BG473"/>
          <cell r="CE473" t="str">
            <v/>
          </cell>
        </row>
        <row r="474">
          <cell r="H474">
            <v>28211</v>
          </cell>
          <cell r="BG474">
            <v>37950</v>
          </cell>
          <cell r="CE474" t="str">
            <v/>
          </cell>
        </row>
        <row r="475">
          <cell r="H475">
            <v>15843</v>
          </cell>
          <cell r="BG475"/>
          <cell r="CE475" t="str">
            <v/>
          </cell>
        </row>
        <row r="476">
          <cell r="H476">
            <v>50537</v>
          </cell>
          <cell r="BG476">
            <v>45904</v>
          </cell>
          <cell r="CE476">
            <v>49738</v>
          </cell>
        </row>
        <row r="477">
          <cell r="H477">
            <v>68771</v>
          </cell>
          <cell r="BG477">
            <v>45910</v>
          </cell>
          <cell r="CE477">
            <v>49744</v>
          </cell>
        </row>
        <row r="478">
          <cell r="H478">
            <v>92213</v>
          </cell>
          <cell r="BG478">
            <v>45908</v>
          </cell>
          <cell r="CE478">
            <v>49742</v>
          </cell>
        </row>
        <row r="479">
          <cell r="H479">
            <v>29629.5</v>
          </cell>
          <cell r="BG479">
            <v>45831</v>
          </cell>
          <cell r="CE479">
            <v>49666</v>
          </cell>
        </row>
        <row r="480">
          <cell r="H480">
            <v>127296</v>
          </cell>
          <cell r="BG480">
            <v>45765</v>
          </cell>
          <cell r="CE480">
            <v>49600</v>
          </cell>
        </row>
        <row r="481">
          <cell r="H481">
            <v>81056.3</v>
          </cell>
          <cell r="BG481">
            <v>45944</v>
          </cell>
          <cell r="CE481">
            <v>49779</v>
          </cell>
        </row>
        <row r="482">
          <cell r="H482">
            <v>100198.3</v>
          </cell>
          <cell r="BG482">
            <v>45800</v>
          </cell>
          <cell r="CE482">
            <v>48760</v>
          </cell>
        </row>
        <row r="483">
          <cell r="H483">
            <v>79340.3</v>
          </cell>
          <cell r="BG483">
            <v>45804</v>
          </cell>
          <cell r="CE483">
            <v>48760</v>
          </cell>
        </row>
        <row r="484">
          <cell r="H484">
            <v>96123.199999999997</v>
          </cell>
          <cell r="BG484">
            <v>45820</v>
          </cell>
          <cell r="CE484">
            <v>48760</v>
          </cell>
        </row>
        <row r="485">
          <cell r="H485">
            <v>28016</v>
          </cell>
          <cell r="BG485">
            <v>45471</v>
          </cell>
          <cell r="CE485">
            <v>48334</v>
          </cell>
        </row>
        <row r="486">
          <cell r="H486">
            <v>16735.2</v>
          </cell>
          <cell r="BG486">
            <v>45369</v>
          </cell>
          <cell r="CE486">
            <v>48230</v>
          </cell>
        </row>
        <row r="487">
          <cell r="H487">
            <v>22952.2</v>
          </cell>
          <cell r="BG487">
            <v>45260</v>
          </cell>
          <cell r="CE487">
            <v>48273</v>
          </cell>
        </row>
        <row r="488">
          <cell r="H488">
            <v>48091</v>
          </cell>
          <cell r="BG488">
            <v>43595</v>
          </cell>
          <cell r="CE488">
            <v>46590</v>
          </cell>
        </row>
        <row r="489">
          <cell r="H489">
            <v>33880.800000000003</v>
          </cell>
          <cell r="BG489">
            <v>39616</v>
          </cell>
          <cell r="CE489" t="str">
            <v/>
          </cell>
        </row>
        <row r="490">
          <cell r="H490">
            <v>32509</v>
          </cell>
          <cell r="BG490">
            <v>39603</v>
          </cell>
          <cell r="CE490" t="str">
            <v/>
          </cell>
        </row>
        <row r="491">
          <cell r="H491">
            <v>37022</v>
          </cell>
          <cell r="BG491">
            <v>39587</v>
          </cell>
          <cell r="CE491" t="str">
            <v/>
          </cell>
        </row>
        <row r="492">
          <cell r="H492">
            <v>36192.5</v>
          </cell>
          <cell r="BG492">
            <v>39631</v>
          </cell>
          <cell r="CE492" t="str">
            <v/>
          </cell>
        </row>
        <row r="493">
          <cell r="H493">
            <v>24847</v>
          </cell>
          <cell r="BG493">
            <v>39603</v>
          </cell>
          <cell r="CE493" t="str">
            <v/>
          </cell>
        </row>
        <row r="494">
          <cell r="H494">
            <v>132479.79999999999</v>
          </cell>
          <cell r="BG494">
            <v>39583</v>
          </cell>
          <cell r="CE494" t="str">
            <v/>
          </cell>
        </row>
        <row r="495">
          <cell r="H495">
            <v>22840</v>
          </cell>
          <cell r="BG495">
            <v>39602</v>
          </cell>
          <cell r="CE495" t="str">
            <v/>
          </cell>
        </row>
        <row r="496">
          <cell r="H496">
            <v>47200.2</v>
          </cell>
          <cell r="BG496">
            <v>39602</v>
          </cell>
          <cell r="CE496" t="str">
            <v/>
          </cell>
        </row>
        <row r="497">
          <cell r="H497">
            <v>96152.2</v>
          </cell>
          <cell r="BG497">
            <v>41215</v>
          </cell>
          <cell r="CE497" t="str">
            <v/>
          </cell>
        </row>
        <row r="498">
          <cell r="H498">
            <v>38238</v>
          </cell>
          <cell r="BG498"/>
          <cell r="CE498" t="str">
            <v/>
          </cell>
        </row>
        <row r="499">
          <cell r="H499">
            <v>45139</v>
          </cell>
          <cell r="BG499"/>
          <cell r="CE499" t="str">
            <v/>
          </cell>
        </row>
        <row r="500">
          <cell r="H500">
            <v>13038.7</v>
          </cell>
          <cell r="BG500">
            <v>37930</v>
          </cell>
          <cell r="CE500">
            <v>46188</v>
          </cell>
        </row>
        <row r="501">
          <cell r="H501">
            <v>19969.400000000001</v>
          </cell>
          <cell r="BG501">
            <v>40042</v>
          </cell>
          <cell r="CE501" t="str">
            <v/>
          </cell>
        </row>
        <row r="502">
          <cell r="H502">
            <v>46425</v>
          </cell>
          <cell r="BG502"/>
          <cell r="CE502" t="str">
            <v/>
          </cell>
        </row>
        <row r="503">
          <cell r="H503">
            <v>75352</v>
          </cell>
          <cell r="BG503"/>
          <cell r="CE503" t="str">
            <v/>
          </cell>
        </row>
        <row r="504">
          <cell r="H504">
            <v>49551</v>
          </cell>
          <cell r="BG504"/>
          <cell r="CE504" t="str">
            <v/>
          </cell>
        </row>
        <row r="505">
          <cell r="H505">
            <v>16404</v>
          </cell>
          <cell r="BG505">
            <v>45986</v>
          </cell>
          <cell r="CE505" t="str">
            <v/>
          </cell>
        </row>
        <row r="506">
          <cell r="H506">
            <v>29320</v>
          </cell>
          <cell r="BG506">
            <v>45022</v>
          </cell>
          <cell r="CE506">
            <v>48136</v>
          </cell>
        </row>
        <row r="507">
          <cell r="H507">
            <v>17738</v>
          </cell>
          <cell r="BG507">
            <v>40210</v>
          </cell>
          <cell r="CE507">
            <v>46218</v>
          </cell>
        </row>
        <row r="508">
          <cell r="H508">
            <v>24500</v>
          </cell>
          <cell r="BG508">
            <v>39146</v>
          </cell>
          <cell r="CE508">
            <v>43087</v>
          </cell>
        </row>
        <row r="509">
          <cell r="H509">
            <v>16154</v>
          </cell>
          <cell r="BG509">
            <v>39195</v>
          </cell>
          <cell r="CE509">
            <v>42028</v>
          </cell>
        </row>
        <row r="510">
          <cell r="H510">
            <v>13062</v>
          </cell>
          <cell r="BG510"/>
          <cell r="CE510">
            <v>45984</v>
          </cell>
        </row>
        <row r="511">
          <cell r="H511">
            <v>33263.1</v>
          </cell>
          <cell r="BG511">
            <v>37984</v>
          </cell>
          <cell r="CE511" t="str">
            <v/>
          </cell>
        </row>
        <row r="512">
          <cell r="H512">
            <v>77755</v>
          </cell>
          <cell r="BG512"/>
          <cell r="CE512" t="str">
            <v/>
          </cell>
        </row>
        <row r="513">
          <cell r="H513">
            <v>66998</v>
          </cell>
          <cell r="BG513"/>
          <cell r="CE513" t="str">
            <v/>
          </cell>
        </row>
        <row r="514">
          <cell r="H514">
            <v>23728</v>
          </cell>
          <cell r="BG514"/>
          <cell r="CE514" t="str">
            <v/>
          </cell>
        </row>
        <row r="515">
          <cell r="H515">
            <v>6986</v>
          </cell>
          <cell r="BG515">
            <v>38691</v>
          </cell>
          <cell r="CE515" t="str">
            <v/>
          </cell>
        </row>
        <row r="516">
          <cell r="H516">
            <v>84370</v>
          </cell>
          <cell r="BG516">
            <v>39428</v>
          </cell>
          <cell r="CE516" t="str">
            <v/>
          </cell>
        </row>
        <row r="517">
          <cell r="H517">
            <v>342780.4</v>
          </cell>
          <cell r="BG517">
            <v>45162</v>
          </cell>
          <cell r="CE517">
            <v>48201</v>
          </cell>
        </row>
        <row r="518">
          <cell r="H518">
            <v>31266.7</v>
          </cell>
          <cell r="BG518">
            <v>45877</v>
          </cell>
          <cell r="CE518">
            <v>49713</v>
          </cell>
        </row>
        <row r="519">
          <cell r="H519">
            <v>32534.7</v>
          </cell>
          <cell r="BG519">
            <v>38660</v>
          </cell>
          <cell r="CE519" t="str">
            <v/>
          </cell>
        </row>
        <row r="520">
          <cell r="H520">
            <v>33792.5</v>
          </cell>
          <cell r="BG520">
            <v>38670</v>
          </cell>
          <cell r="CE520" t="str">
            <v/>
          </cell>
        </row>
        <row r="521">
          <cell r="H521">
            <v>20158.599999999999</v>
          </cell>
          <cell r="BG521">
            <v>38033</v>
          </cell>
          <cell r="CE521" t="str">
            <v/>
          </cell>
        </row>
        <row r="522">
          <cell r="H522">
            <v>25297</v>
          </cell>
          <cell r="BG522">
            <v>40149</v>
          </cell>
          <cell r="CE522">
            <v>45487</v>
          </cell>
        </row>
        <row r="523">
          <cell r="H523">
            <v>157201.29999999999</v>
          </cell>
          <cell r="BG523">
            <v>39967</v>
          </cell>
          <cell r="CE523">
            <v>45199</v>
          </cell>
        </row>
        <row r="524">
          <cell r="H524">
            <v>54033</v>
          </cell>
          <cell r="BG524">
            <v>39797</v>
          </cell>
          <cell r="CE524">
            <v>44557</v>
          </cell>
        </row>
        <row r="525">
          <cell r="H525">
            <v>47309.4</v>
          </cell>
          <cell r="BG525">
            <v>39703</v>
          </cell>
          <cell r="CE525" t="str">
            <v/>
          </cell>
        </row>
        <row r="526">
          <cell r="H526">
            <v>35772</v>
          </cell>
          <cell r="BG526">
            <v>40196</v>
          </cell>
          <cell r="CE526" t="str">
            <v/>
          </cell>
        </row>
        <row r="527">
          <cell r="H527">
            <v>5614</v>
          </cell>
          <cell r="BG527">
            <v>39440</v>
          </cell>
          <cell r="CE527" t="str">
            <v/>
          </cell>
        </row>
        <row r="528">
          <cell r="H528">
            <v>2274</v>
          </cell>
          <cell r="BG528">
            <v>41963</v>
          </cell>
          <cell r="CE528" t="str">
            <v/>
          </cell>
        </row>
        <row r="529">
          <cell r="H529"/>
          <cell r="BG529"/>
          <cell r="CE529" t="str">
            <v/>
          </cell>
        </row>
        <row r="530">
          <cell r="H530"/>
          <cell r="BG530"/>
          <cell r="CE530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BV53"/>
  <sheetViews>
    <sheetView zoomScale="70" zoomScaleNormal="70" workbookViewId="0">
      <selection activeCell="O44" sqref="O44"/>
    </sheetView>
  </sheetViews>
  <sheetFormatPr defaultRowHeight="16.5"/>
  <cols>
    <col min="1" max="1" width="9" style="7"/>
    <col min="2" max="2" width="5.25" style="1" customWidth="1"/>
    <col min="3" max="9" width="5.125" style="1" customWidth="1"/>
    <col min="10" max="53" width="5.125" style="4" customWidth="1"/>
    <col min="54" max="73" width="5.125" style="4" hidden="1" customWidth="1"/>
    <col min="74" max="16384" width="9" style="1"/>
  </cols>
  <sheetData>
    <row r="2" spans="1:74" ht="39.950000000000003" customHeight="1">
      <c r="A2" s="246" t="s">
        <v>316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6"/>
      <c r="BR2" s="246"/>
      <c r="BS2" s="246"/>
      <c r="BT2" s="246"/>
      <c r="BU2" s="246"/>
      <c r="BV2" s="2"/>
    </row>
    <row r="3" spans="1:74" ht="20.100000000000001" customHeight="1" thickBot="1">
      <c r="A3" s="2"/>
      <c r="B3" s="2"/>
      <c r="C3" s="2"/>
      <c r="D3" s="2"/>
      <c r="E3" s="2"/>
      <c r="F3" s="2"/>
      <c r="G3" s="2"/>
      <c r="H3" s="2"/>
      <c r="I3" s="2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6"/>
      <c r="BL3" s="5"/>
      <c r="BM3" s="5"/>
      <c r="BN3" s="5"/>
      <c r="BO3" s="5"/>
      <c r="BP3" s="5"/>
      <c r="BQ3" s="5"/>
      <c r="BR3" s="5"/>
      <c r="BS3" s="5"/>
      <c r="BT3" s="5"/>
      <c r="BU3" s="6"/>
      <c r="BV3" s="2"/>
    </row>
    <row r="4" spans="1:74" s="61" customFormat="1" ht="30" customHeight="1">
      <c r="A4" s="247" t="s">
        <v>32</v>
      </c>
      <c r="B4" s="267" t="s">
        <v>33</v>
      </c>
      <c r="C4" s="268"/>
      <c r="D4" s="268"/>
      <c r="E4" s="268"/>
      <c r="F4" s="268"/>
      <c r="G4" s="268"/>
      <c r="H4" s="268"/>
      <c r="I4" s="268"/>
      <c r="J4" s="268"/>
      <c r="K4" s="268"/>
      <c r="L4" s="268"/>
      <c r="M4" s="268"/>
      <c r="N4" s="269"/>
      <c r="O4" s="249" t="s">
        <v>43</v>
      </c>
      <c r="P4" s="250"/>
      <c r="Q4" s="250"/>
      <c r="R4" s="250"/>
      <c r="S4" s="250"/>
      <c r="T4" s="250"/>
      <c r="U4" s="250"/>
      <c r="V4" s="250"/>
      <c r="W4" s="250"/>
      <c r="X4" s="250"/>
      <c r="Y4" s="250"/>
      <c r="Z4" s="250"/>
      <c r="AA4" s="251"/>
      <c r="AB4" s="249" t="s">
        <v>42</v>
      </c>
      <c r="AC4" s="250"/>
      <c r="AD4" s="250"/>
      <c r="AE4" s="250"/>
      <c r="AF4" s="250"/>
      <c r="AG4" s="250"/>
      <c r="AH4" s="250"/>
      <c r="AI4" s="250"/>
      <c r="AJ4" s="250"/>
      <c r="AK4" s="250"/>
      <c r="AL4" s="250"/>
      <c r="AM4" s="250"/>
      <c r="AN4" s="251"/>
      <c r="AO4" s="249" t="s">
        <v>59</v>
      </c>
      <c r="AP4" s="250"/>
      <c r="AQ4" s="250"/>
      <c r="AR4" s="250"/>
      <c r="AS4" s="250"/>
      <c r="AT4" s="250"/>
      <c r="AU4" s="250"/>
      <c r="AV4" s="250"/>
      <c r="AW4" s="250"/>
      <c r="AX4" s="250"/>
      <c r="AY4" s="250"/>
      <c r="AZ4" s="250"/>
      <c r="BA4" s="251"/>
      <c r="BB4" s="252" t="s">
        <v>44</v>
      </c>
      <c r="BC4" s="253"/>
      <c r="BD4" s="253"/>
      <c r="BE4" s="253"/>
      <c r="BF4" s="253"/>
      <c r="BG4" s="253"/>
      <c r="BH4" s="253"/>
      <c r="BI4" s="253"/>
      <c r="BJ4" s="253"/>
      <c r="BK4" s="254"/>
      <c r="BL4" s="255" t="s">
        <v>5</v>
      </c>
      <c r="BM4" s="253"/>
      <c r="BN4" s="253"/>
      <c r="BO4" s="253"/>
      <c r="BP4" s="253"/>
      <c r="BQ4" s="253"/>
      <c r="BR4" s="253"/>
      <c r="BS4" s="253"/>
      <c r="BT4" s="253"/>
      <c r="BU4" s="254"/>
      <c r="BV4" s="11"/>
    </row>
    <row r="5" spans="1:74" s="20" customFormat="1" ht="30" customHeight="1">
      <c r="A5" s="248"/>
      <c r="B5" s="256" t="s">
        <v>34</v>
      </c>
      <c r="C5" s="257" t="s">
        <v>107</v>
      </c>
      <c r="D5" s="259" t="s">
        <v>35</v>
      </c>
      <c r="E5" s="260"/>
      <c r="F5" s="260"/>
      <c r="G5" s="260"/>
      <c r="H5" s="260"/>
      <c r="I5" s="260"/>
      <c r="J5" s="266"/>
      <c r="K5" s="259" t="s">
        <v>45</v>
      </c>
      <c r="L5" s="260"/>
      <c r="M5" s="260"/>
      <c r="N5" s="261"/>
      <c r="O5" s="258" t="s">
        <v>34</v>
      </c>
      <c r="P5" s="257" t="s">
        <v>107</v>
      </c>
      <c r="Q5" s="259" t="s">
        <v>35</v>
      </c>
      <c r="R5" s="260"/>
      <c r="S5" s="260"/>
      <c r="T5" s="260"/>
      <c r="U5" s="260"/>
      <c r="V5" s="260"/>
      <c r="W5" s="266"/>
      <c r="X5" s="259" t="s">
        <v>45</v>
      </c>
      <c r="Y5" s="260"/>
      <c r="Z5" s="260"/>
      <c r="AA5" s="261"/>
      <c r="AB5" s="258" t="s">
        <v>34</v>
      </c>
      <c r="AC5" s="257" t="s">
        <v>107</v>
      </c>
      <c r="AD5" s="259" t="s">
        <v>35</v>
      </c>
      <c r="AE5" s="260"/>
      <c r="AF5" s="260"/>
      <c r="AG5" s="260"/>
      <c r="AH5" s="260"/>
      <c r="AI5" s="260"/>
      <c r="AJ5" s="266"/>
      <c r="AK5" s="259" t="s">
        <v>45</v>
      </c>
      <c r="AL5" s="260"/>
      <c r="AM5" s="260"/>
      <c r="AN5" s="261"/>
      <c r="AO5" s="258" t="s">
        <v>34</v>
      </c>
      <c r="AP5" s="257" t="s">
        <v>107</v>
      </c>
      <c r="AQ5" s="259" t="s">
        <v>35</v>
      </c>
      <c r="AR5" s="260"/>
      <c r="AS5" s="260"/>
      <c r="AT5" s="260"/>
      <c r="AU5" s="260"/>
      <c r="AV5" s="260"/>
      <c r="AW5" s="266"/>
      <c r="AX5" s="259" t="s">
        <v>45</v>
      </c>
      <c r="AY5" s="260"/>
      <c r="AZ5" s="260"/>
      <c r="BA5" s="261"/>
      <c r="BB5" s="264" t="s">
        <v>34</v>
      </c>
      <c r="BC5" s="257" t="s">
        <v>107</v>
      </c>
      <c r="BD5" s="259" t="s">
        <v>35</v>
      </c>
      <c r="BE5" s="260"/>
      <c r="BF5" s="260"/>
      <c r="BG5" s="260"/>
      <c r="BH5" s="260"/>
      <c r="BI5" s="260"/>
      <c r="BJ5" s="260"/>
      <c r="BK5" s="261"/>
      <c r="BL5" s="262" t="s">
        <v>34</v>
      </c>
      <c r="BM5" s="257" t="s">
        <v>107</v>
      </c>
      <c r="BN5" s="259" t="s">
        <v>35</v>
      </c>
      <c r="BO5" s="260"/>
      <c r="BP5" s="260"/>
      <c r="BQ5" s="260"/>
      <c r="BR5" s="260"/>
      <c r="BS5" s="260"/>
      <c r="BT5" s="260"/>
      <c r="BU5" s="261"/>
      <c r="BV5" s="3"/>
    </row>
    <row r="6" spans="1:74" s="20" customFormat="1" ht="54.95" customHeight="1">
      <c r="A6" s="248"/>
      <c r="B6" s="256"/>
      <c r="C6" s="257"/>
      <c r="D6" s="23" t="s">
        <v>36</v>
      </c>
      <c r="E6" s="187" t="s">
        <v>37</v>
      </c>
      <c r="F6" s="187" t="s">
        <v>55</v>
      </c>
      <c r="G6" s="187" t="s">
        <v>38</v>
      </c>
      <c r="H6" s="187" t="s">
        <v>60</v>
      </c>
      <c r="I6" s="187" t="s">
        <v>61</v>
      </c>
      <c r="J6" s="187" t="s">
        <v>39</v>
      </c>
      <c r="K6" s="195" t="s">
        <v>297</v>
      </c>
      <c r="L6" s="196" t="s">
        <v>40</v>
      </c>
      <c r="M6" s="195" t="s">
        <v>298</v>
      </c>
      <c r="N6" s="197" t="s">
        <v>299</v>
      </c>
      <c r="O6" s="258"/>
      <c r="P6" s="257"/>
      <c r="Q6" s="23" t="s">
        <v>36</v>
      </c>
      <c r="R6" s="187" t="s">
        <v>37</v>
      </c>
      <c r="S6" s="187" t="s">
        <v>55</v>
      </c>
      <c r="T6" s="187" t="s">
        <v>38</v>
      </c>
      <c r="U6" s="187" t="s">
        <v>60</v>
      </c>
      <c r="V6" s="187" t="s">
        <v>61</v>
      </c>
      <c r="W6" s="187" t="s">
        <v>39</v>
      </c>
      <c r="X6" s="195" t="s">
        <v>297</v>
      </c>
      <c r="Y6" s="196" t="s">
        <v>40</v>
      </c>
      <c r="Z6" s="195" t="s">
        <v>298</v>
      </c>
      <c r="AA6" s="197" t="s">
        <v>299</v>
      </c>
      <c r="AB6" s="258"/>
      <c r="AC6" s="257"/>
      <c r="AD6" s="23" t="s">
        <v>36</v>
      </c>
      <c r="AE6" s="187" t="s">
        <v>37</v>
      </c>
      <c r="AF6" s="187" t="s">
        <v>55</v>
      </c>
      <c r="AG6" s="187" t="s">
        <v>38</v>
      </c>
      <c r="AH6" s="187" t="s">
        <v>60</v>
      </c>
      <c r="AI6" s="187" t="s">
        <v>61</v>
      </c>
      <c r="AJ6" s="187" t="s">
        <v>39</v>
      </c>
      <c r="AK6" s="195" t="s">
        <v>297</v>
      </c>
      <c r="AL6" s="196" t="s">
        <v>40</v>
      </c>
      <c r="AM6" s="195" t="s">
        <v>298</v>
      </c>
      <c r="AN6" s="197" t="s">
        <v>299</v>
      </c>
      <c r="AO6" s="258"/>
      <c r="AP6" s="257"/>
      <c r="AQ6" s="23" t="s">
        <v>36</v>
      </c>
      <c r="AR6" s="187" t="s">
        <v>37</v>
      </c>
      <c r="AS6" s="187" t="s">
        <v>55</v>
      </c>
      <c r="AT6" s="187" t="s">
        <v>38</v>
      </c>
      <c r="AU6" s="187" t="s">
        <v>60</v>
      </c>
      <c r="AV6" s="187" t="s">
        <v>61</v>
      </c>
      <c r="AW6" s="187" t="s">
        <v>39</v>
      </c>
      <c r="AX6" s="195" t="s">
        <v>297</v>
      </c>
      <c r="AY6" s="196" t="s">
        <v>40</v>
      </c>
      <c r="AZ6" s="195" t="s">
        <v>298</v>
      </c>
      <c r="BA6" s="197" t="s">
        <v>299</v>
      </c>
      <c r="BB6" s="265"/>
      <c r="BC6" s="257"/>
      <c r="BD6" s="23" t="s">
        <v>36</v>
      </c>
      <c r="BE6" s="67" t="s">
        <v>37</v>
      </c>
      <c r="BF6" s="67" t="s">
        <v>55</v>
      </c>
      <c r="BG6" s="67" t="s">
        <v>38</v>
      </c>
      <c r="BH6" s="67" t="s">
        <v>60</v>
      </c>
      <c r="BI6" s="67" t="s">
        <v>61</v>
      </c>
      <c r="BJ6" s="67" t="s">
        <v>39</v>
      </c>
      <c r="BK6" s="68" t="s">
        <v>40</v>
      </c>
      <c r="BL6" s="263"/>
      <c r="BM6" s="257"/>
      <c r="BN6" s="23" t="s">
        <v>36</v>
      </c>
      <c r="BO6" s="67" t="s">
        <v>37</v>
      </c>
      <c r="BP6" s="67" t="s">
        <v>55</v>
      </c>
      <c r="BQ6" s="67" t="s">
        <v>38</v>
      </c>
      <c r="BR6" s="67" t="s">
        <v>60</v>
      </c>
      <c r="BS6" s="67" t="s">
        <v>61</v>
      </c>
      <c r="BT6" s="67" t="s">
        <v>39</v>
      </c>
      <c r="BU6" s="68" t="s">
        <v>40</v>
      </c>
      <c r="BV6" s="3"/>
    </row>
    <row r="7" spans="1:74" s="15" customFormat="1" ht="39" customHeight="1" thickBot="1">
      <c r="A7" s="19" t="s">
        <v>34</v>
      </c>
      <c r="B7" s="24">
        <f>C7+D7+K7</f>
        <v>40</v>
      </c>
      <c r="C7" s="25">
        <f>SUM(C8:C32)</f>
        <v>0</v>
      </c>
      <c r="D7" s="26">
        <f t="shared" ref="D7:J7" si="0">SUM(D8:D32)</f>
        <v>26</v>
      </c>
      <c r="E7" s="27">
        <f t="shared" si="0"/>
        <v>1</v>
      </c>
      <c r="F7" s="27">
        <f t="shared" si="0"/>
        <v>0</v>
      </c>
      <c r="G7" s="27">
        <f t="shared" si="0"/>
        <v>4</v>
      </c>
      <c r="H7" s="27">
        <f t="shared" si="0"/>
        <v>3</v>
      </c>
      <c r="I7" s="27">
        <f t="shared" si="0"/>
        <v>7</v>
      </c>
      <c r="J7" s="27">
        <f t="shared" si="0"/>
        <v>11</v>
      </c>
      <c r="K7" s="198">
        <f>SUM(K8:K31)</f>
        <v>14</v>
      </c>
      <c r="L7" s="27">
        <f t="shared" ref="L7:N7" si="1">SUM(L8:L31)</f>
        <v>10</v>
      </c>
      <c r="M7" s="27">
        <f t="shared" si="1"/>
        <v>3</v>
      </c>
      <c r="N7" s="199">
        <f t="shared" si="1"/>
        <v>1</v>
      </c>
      <c r="O7" s="200">
        <f>P7+Q7+X7</f>
        <v>40</v>
      </c>
      <c r="P7" s="25">
        <f>SUM(P8:P32)</f>
        <v>0</v>
      </c>
      <c r="Q7" s="201">
        <f t="shared" ref="Q7:W7" si="2">SUM(Q8:Q32)</f>
        <v>26</v>
      </c>
      <c r="R7" s="202">
        <f>SUM(R8:R32)</f>
        <v>1</v>
      </c>
      <c r="S7" s="202">
        <f>SUM(S8:S32)</f>
        <v>0</v>
      </c>
      <c r="T7" s="202">
        <f t="shared" si="2"/>
        <v>4</v>
      </c>
      <c r="U7" s="202">
        <f t="shared" si="2"/>
        <v>3</v>
      </c>
      <c r="V7" s="202">
        <f t="shared" si="2"/>
        <v>7</v>
      </c>
      <c r="W7" s="202">
        <f t="shared" si="2"/>
        <v>11</v>
      </c>
      <c r="X7" s="198">
        <f>SUM(X8:X31)</f>
        <v>14</v>
      </c>
      <c r="Y7" s="202">
        <f t="shared" ref="Y7:AA7" si="3">SUM(Y8:Y31)</f>
        <v>10</v>
      </c>
      <c r="Z7" s="202">
        <f t="shared" si="3"/>
        <v>3</v>
      </c>
      <c r="AA7" s="203">
        <f t="shared" si="3"/>
        <v>1</v>
      </c>
      <c r="AB7" s="200">
        <f t="shared" ref="AB7" si="4">AC7+AD7</f>
        <v>0</v>
      </c>
      <c r="AC7" s="25">
        <f>SUM(AC8:AC32)</f>
        <v>0</v>
      </c>
      <c r="AD7" s="201">
        <f>SUM(AD8:AD32)</f>
        <v>0</v>
      </c>
      <c r="AE7" s="202">
        <f t="shared" ref="AE7:AJ7" si="5">SUM(AE8:AE32)</f>
        <v>0</v>
      </c>
      <c r="AF7" s="202">
        <f t="shared" si="5"/>
        <v>0</v>
      </c>
      <c r="AG7" s="202">
        <f t="shared" si="5"/>
        <v>0</v>
      </c>
      <c r="AH7" s="202">
        <f t="shared" si="5"/>
        <v>0</v>
      </c>
      <c r="AI7" s="202">
        <f t="shared" si="5"/>
        <v>0</v>
      </c>
      <c r="AJ7" s="202">
        <f t="shared" si="5"/>
        <v>0</v>
      </c>
      <c r="AK7" s="198">
        <f>SUM(AK8:AK31)</f>
        <v>0</v>
      </c>
      <c r="AL7" s="202">
        <f t="shared" ref="AL7:AN7" si="6">SUM(AL8:AL31)</f>
        <v>0</v>
      </c>
      <c r="AM7" s="202">
        <f t="shared" si="6"/>
        <v>0</v>
      </c>
      <c r="AN7" s="203">
        <f t="shared" si="6"/>
        <v>0</v>
      </c>
      <c r="AO7" s="200">
        <f t="shared" ref="AO7" si="7">AP7+AQ7</f>
        <v>0</v>
      </c>
      <c r="AP7" s="25">
        <f>SUM(AP8:AP32)</f>
        <v>0</v>
      </c>
      <c r="AQ7" s="201">
        <f t="shared" ref="AQ7:AW7" si="8">SUM(AQ8:AQ32)</f>
        <v>0</v>
      </c>
      <c r="AR7" s="202">
        <f t="shared" si="8"/>
        <v>0</v>
      </c>
      <c r="AS7" s="202">
        <f t="shared" si="8"/>
        <v>0</v>
      </c>
      <c r="AT7" s="202">
        <f t="shared" si="8"/>
        <v>0</v>
      </c>
      <c r="AU7" s="202">
        <f t="shared" si="8"/>
        <v>0</v>
      </c>
      <c r="AV7" s="202">
        <f t="shared" si="8"/>
        <v>0</v>
      </c>
      <c r="AW7" s="202">
        <f t="shared" si="8"/>
        <v>0</v>
      </c>
      <c r="AX7" s="198">
        <f>SUM(AX8:AX31)</f>
        <v>0</v>
      </c>
      <c r="AY7" s="202">
        <f t="shared" ref="AY7:BA7" si="9">SUM(AY8:AY31)</f>
        <v>0</v>
      </c>
      <c r="AZ7" s="202">
        <f t="shared" si="9"/>
        <v>0</v>
      </c>
      <c r="BA7" s="203">
        <f t="shared" si="9"/>
        <v>0</v>
      </c>
      <c r="BB7" s="211">
        <f t="shared" ref="BB7:BU7" si="10">SUM(BB8:BB32)</f>
        <v>0</v>
      </c>
      <c r="BC7" s="32">
        <f t="shared" si="10"/>
        <v>0</v>
      </c>
      <c r="BD7" s="28">
        <f t="shared" si="10"/>
        <v>0</v>
      </c>
      <c r="BE7" s="30">
        <f t="shared" si="10"/>
        <v>0</v>
      </c>
      <c r="BF7" s="28">
        <f t="shared" si="10"/>
        <v>0</v>
      </c>
      <c r="BG7" s="28">
        <f t="shared" si="10"/>
        <v>0</v>
      </c>
      <c r="BH7" s="28">
        <f t="shared" si="10"/>
        <v>0</v>
      </c>
      <c r="BI7" s="28">
        <f t="shared" si="10"/>
        <v>0</v>
      </c>
      <c r="BJ7" s="28">
        <f t="shared" si="10"/>
        <v>0</v>
      </c>
      <c r="BK7" s="29">
        <f t="shared" si="10"/>
        <v>0</v>
      </c>
      <c r="BL7" s="31">
        <f t="shared" si="10"/>
        <v>0</v>
      </c>
      <c r="BM7" s="32">
        <f t="shared" si="10"/>
        <v>0</v>
      </c>
      <c r="BN7" s="28">
        <f t="shared" si="10"/>
        <v>0</v>
      </c>
      <c r="BO7" s="30">
        <f t="shared" si="10"/>
        <v>0</v>
      </c>
      <c r="BP7" s="28">
        <f t="shared" si="10"/>
        <v>0</v>
      </c>
      <c r="BQ7" s="28">
        <f t="shared" si="10"/>
        <v>0</v>
      </c>
      <c r="BR7" s="28">
        <f t="shared" si="10"/>
        <v>0</v>
      </c>
      <c r="BS7" s="28">
        <f t="shared" si="10"/>
        <v>0</v>
      </c>
      <c r="BT7" s="28">
        <f t="shared" si="10"/>
        <v>0</v>
      </c>
      <c r="BU7" s="29">
        <f t="shared" si="10"/>
        <v>0</v>
      </c>
      <c r="BV7" s="14"/>
    </row>
    <row r="8" spans="1:74" s="12" customFormat="1" ht="33.75" hidden="1" customHeight="1">
      <c r="A8" s="162" t="s">
        <v>1</v>
      </c>
      <c r="B8" s="210">
        <f>C8+D8+K8</f>
        <v>0</v>
      </c>
      <c r="C8" s="33">
        <f t="shared" ref="C8:C32" si="11">P8+AC8+AP8+BC8+BM8</f>
        <v>0</v>
      </c>
      <c r="D8" s="36">
        <f>SUM(E8:J8)</f>
        <v>0</v>
      </c>
      <c r="E8" s="34">
        <f t="shared" ref="E8:J8" si="12">R8+AE8+AR8+BE8+BO8</f>
        <v>0</v>
      </c>
      <c r="F8" s="34">
        <f t="shared" si="12"/>
        <v>0</v>
      </c>
      <c r="G8" s="34">
        <f t="shared" si="12"/>
        <v>0</v>
      </c>
      <c r="H8" s="34">
        <f t="shared" si="12"/>
        <v>0</v>
      </c>
      <c r="I8" s="34">
        <f t="shared" si="12"/>
        <v>0</v>
      </c>
      <c r="J8" s="34">
        <f t="shared" si="12"/>
        <v>0</v>
      </c>
      <c r="K8" s="36">
        <f>SUM(L8:N8)</f>
        <v>0</v>
      </c>
      <c r="L8" s="34">
        <f>Y8+AL8+AY8+BL8+BV8</f>
        <v>0</v>
      </c>
      <c r="M8" s="34">
        <f>Z8+AM8+AZ8+BM8+BW8</f>
        <v>0</v>
      </c>
      <c r="N8" s="35">
        <f>AA8+AN8+BA8+BN8+BX8</f>
        <v>0</v>
      </c>
      <c r="O8" s="39">
        <f>P8+Q8+X8</f>
        <v>0</v>
      </c>
      <c r="P8" s="36">
        <f t="shared" ref="P8:P32" si="13">COUNTIFS(n시군,$A8,n사업단계,P$5,n사업유형,$O$4)</f>
        <v>0</v>
      </c>
      <c r="Q8" s="36">
        <f>SUM(R8:W8)</f>
        <v>0</v>
      </c>
      <c r="R8" s="37">
        <f t="shared" ref="R8:W17" si="14">COUNTIFS(n시군,$A8,n사업단계,R$6,n사업유형,$O$4)</f>
        <v>0</v>
      </c>
      <c r="S8" s="37">
        <f t="shared" si="14"/>
        <v>0</v>
      </c>
      <c r="T8" s="37">
        <f t="shared" si="14"/>
        <v>0</v>
      </c>
      <c r="U8" s="37">
        <f t="shared" si="14"/>
        <v>0</v>
      </c>
      <c r="V8" s="38">
        <f t="shared" si="14"/>
        <v>0</v>
      </c>
      <c r="W8" s="38">
        <f t="shared" si="14"/>
        <v>0</v>
      </c>
      <c r="X8" s="36">
        <f>SUM(Y8:AA8)</f>
        <v>0</v>
      </c>
      <c r="Y8" s="38">
        <f t="shared" ref="Y8:AA32" si="15">COUNTIFS(n시군,$A8,n사업단계,Y$6,n사업유형,$O$4)</f>
        <v>0</v>
      </c>
      <c r="Z8" s="38">
        <f t="shared" si="15"/>
        <v>0</v>
      </c>
      <c r="AA8" s="40">
        <f t="shared" si="15"/>
        <v>0</v>
      </c>
      <c r="AB8" s="39">
        <f>AC8+AD8+AK8</f>
        <v>0</v>
      </c>
      <c r="AC8" s="36">
        <f t="shared" ref="AC8:AC32" si="16">COUNTIFS(n시군,$A8,n사업단계,AC$5,n사업유형,$AB$4)</f>
        <v>0</v>
      </c>
      <c r="AD8" s="36">
        <f>SUM(AE8:AJ8)</f>
        <v>0</v>
      </c>
      <c r="AE8" s="37">
        <f t="shared" ref="AE8:AJ17" si="17">COUNTIFS(n시군,$A8,n사업단계,AE$6,n사업유형,$AB$4)</f>
        <v>0</v>
      </c>
      <c r="AF8" s="38">
        <f t="shared" si="17"/>
        <v>0</v>
      </c>
      <c r="AG8" s="38">
        <f t="shared" si="17"/>
        <v>0</v>
      </c>
      <c r="AH8" s="38">
        <f t="shared" si="17"/>
        <v>0</v>
      </c>
      <c r="AI8" s="38">
        <f t="shared" si="17"/>
        <v>0</v>
      </c>
      <c r="AJ8" s="38">
        <f t="shared" si="17"/>
        <v>0</v>
      </c>
      <c r="AK8" s="36">
        <f>SUM(AL8:AN8)</f>
        <v>0</v>
      </c>
      <c r="AL8" s="38">
        <f t="shared" ref="AL8:AN32" si="18">COUNTIFS(n시군,$A8,n사업단계,AL$6,n사업유형,$AB$4)</f>
        <v>0</v>
      </c>
      <c r="AM8" s="38">
        <f t="shared" si="18"/>
        <v>0</v>
      </c>
      <c r="AN8" s="40">
        <f t="shared" si="18"/>
        <v>0</v>
      </c>
      <c r="AO8" s="41">
        <f t="shared" ref="AO8:AO32" si="19">AP8+AQ8</f>
        <v>0</v>
      </c>
      <c r="AP8" s="36">
        <f t="shared" ref="AP8:AP32" si="20">COUNTIFS(n시군,$A8,n사업단계,AP$5,n사업유형,$AO$4)</f>
        <v>0</v>
      </c>
      <c r="AQ8" s="36">
        <f t="shared" ref="AQ8:AQ32" si="21">SUM(AR8:BA8)</f>
        <v>0</v>
      </c>
      <c r="AR8" s="37">
        <f t="shared" ref="AR8:AW17" si="22">COUNTIFS(n시군,$A8,n사업단계,AR$6,n사업유형,$AO$4)</f>
        <v>0</v>
      </c>
      <c r="AS8" s="38">
        <f t="shared" si="22"/>
        <v>0</v>
      </c>
      <c r="AT8" s="38">
        <f t="shared" si="22"/>
        <v>0</v>
      </c>
      <c r="AU8" s="38">
        <f t="shared" si="22"/>
        <v>0</v>
      </c>
      <c r="AV8" s="38">
        <f t="shared" si="22"/>
        <v>0</v>
      </c>
      <c r="AW8" s="38">
        <f t="shared" si="22"/>
        <v>0</v>
      </c>
      <c r="AX8" s="36">
        <f>SUM(AY8:BA8)</f>
        <v>0</v>
      </c>
      <c r="AY8" s="38">
        <f t="shared" ref="AY8:BU8" si="23">COUNTIFS(n시군,$A8,n사업단계,AY$6,n사업유형,$AO$4)</f>
        <v>0</v>
      </c>
      <c r="AZ8" s="38">
        <f t="shared" si="23"/>
        <v>0</v>
      </c>
      <c r="BA8" s="40">
        <f t="shared" si="23"/>
        <v>0</v>
      </c>
      <c r="BB8" s="37">
        <f t="shared" si="23"/>
        <v>0</v>
      </c>
      <c r="BC8" s="38">
        <f t="shared" si="23"/>
        <v>0</v>
      </c>
      <c r="BD8" s="38">
        <f t="shared" si="23"/>
        <v>0</v>
      </c>
      <c r="BE8" s="38">
        <f t="shared" si="23"/>
        <v>0</v>
      </c>
      <c r="BF8" s="38">
        <f t="shared" si="23"/>
        <v>0</v>
      </c>
      <c r="BG8" s="38">
        <f t="shared" si="23"/>
        <v>0</v>
      </c>
      <c r="BH8" s="38">
        <f t="shared" si="23"/>
        <v>0</v>
      </c>
      <c r="BI8" s="38">
        <f t="shared" si="23"/>
        <v>0</v>
      </c>
      <c r="BJ8" s="38">
        <f t="shared" si="23"/>
        <v>0</v>
      </c>
      <c r="BK8" s="38">
        <f t="shared" si="23"/>
        <v>0</v>
      </c>
      <c r="BL8" s="38">
        <f t="shared" si="23"/>
        <v>0</v>
      </c>
      <c r="BM8" s="38">
        <f t="shared" si="23"/>
        <v>0</v>
      </c>
      <c r="BN8" s="38">
        <f t="shared" si="23"/>
        <v>0</v>
      </c>
      <c r="BO8" s="38">
        <f t="shared" si="23"/>
        <v>0</v>
      </c>
      <c r="BP8" s="38">
        <f t="shared" si="23"/>
        <v>0</v>
      </c>
      <c r="BQ8" s="38">
        <f t="shared" si="23"/>
        <v>0</v>
      </c>
      <c r="BR8" s="38">
        <f t="shared" si="23"/>
        <v>0</v>
      </c>
      <c r="BS8" s="38">
        <f t="shared" si="23"/>
        <v>0</v>
      </c>
      <c r="BT8" s="38">
        <f t="shared" si="23"/>
        <v>0</v>
      </c>
      <c r="BU8" s="38">
        <f t="shared" si="23"/>
        <v>0</v>
      </c>
      <c r="BV8" s="13"/>
    </row>
    <row r="9" spans="1:74" s="12" customFormat="1" ht="35.1" customHeight="1">
      <c r="A9" s="163" t="s">
        <v>14</v>
      </c>
      <c r="B9" s="210">
        <f t="shared" ref="B9:B32" si="24">C9+D9+K9</f>
        <v>8</v>
      </c>
      <c r="C9" s="43">
        <f t="shared" si="11"/>
        <v>0</v>
      </c>
      <c r="D9" s="36">
        <f t="shared" ref="D9:D32" si="25">SUM(E9:J9)</f>
        <v>7</v>
      </c>
      <c r="E9" s="34">
        <f t="shared" ref="E9:E32" si="26">R9+AE9+AR9+BE9+BO9</f>
        <v>0</v>
      </c>
      <c r="F9" s="44">
        <f t="shared" ref="F9:F32" si="27">S9+AF9+AS9+BF9+BP9</f>
        <v>0</v>
      </c>
      <c r="G9" s="44">
        <f t="shared" ref="G9:G32" si="28">T9+AG9+AT9+BG9+BQ9</f>
        <v>2</v>
      </c>
      <c r="H9" s="44">
        <f t="shared" ref="H9:H32" si="29">U9+AH9+AU9+BH9+BR9</f>
        <v>0</v>
      </c>
      <c r="I9" s="44">
        <f t="shared" ref="I9:I32" si="30">V9+AI9+AV9+BI9+BS9</f>
        <v>3</v>
      </c>
      <c r="J9" s="45">
        <f t="shared" ref="J9:J32" si="31">W9+AJ9+AW9+BJ9+BT9</f>
        <v>2</v>
      </c>
      <c r="K9" s="36">
        <f t="shared" ref="K9:K32" si="32">SUM(L9:N9)</f>
        <v>1</v>
      </c>
      <c r="L9" s="34">
        <f t="shared" ref="L9:L32" si="33">Y9+AL9+AY9+BL9+BV9</f>
        <v>1</v>
      </c>
      <c r="M9" s="34">
        <f t="shared" ref="M9:M32" si="34">Z9+AM9+AZ9+BM9+BW9</f>
        <v>0</v>
      </c>
      <c r="N9" s="35">
        <f t="shared" ref="N9:N32" si="35">AA9+AN9+BA9+BN9+BX9</f>
        <v>0</v>
      </c>
      <c r="O9" s="39">
        <f t="shared" ref="O9:O32" si="36">P9+Q9+X9</f>
        <v>8</v>
      </c>
      <c r="P9" s="36">
        <f t="shared" si="13"/>
        <v>0</v>
      </c>
      <c r="Q9" s="36">
        <f t="shared" ref="Q9:Q32" si="37">SUM(R9:W9)</f>
        <v>7</v>
      </c>
      <c r="R9" s="37">
        <f t="shared" si="14"/>
        <v>0</v>
      </c>
      <c r="S9" s="48">
        <f t="shared" si="14"/>
        <v>0</v>
      </c>
      <c r="T9" s="48">
        <f t="shared" si="14"/>
        <v>2</v>
      </c>
      <c r="U9" s="48">
        <f t="shared" si="14"/>
        <v>0</v>
      </c>
      <c r="V9" s="48">
        <f t="shared" si="14"/>
        <v>3</v>
      </c>
      <c r="W9" s="48">
        <f t="shared" si="14"/>
        <v>2</v>
      </c>
      <c r="X9" s="36">
        <f t="shared" ref="X9:X32" si="38">SUM(Y9:AA9)</f>
        <v>1</v>
      </c>
      <c r="Y9" s="38">
        <f t="shared" si="15"/>
        <v>1</v>
      </c>
      <c r="Z9" s="38">
        <f t="shared" si="15"/>
        <v>0</v>
      </c>
      <c r="AA9" s="40">
        <f t="shared" si="15"/>
        <v>0</v>
      </c>
      <c r="AB9" s="39">
        <f t="shared" ref="AB9:AB32" si="39">AC9+AD9+AK9</f>
        <v>0</v>
      </c>
      <c r="AC9" s="46">
        <f t="shared" si="16"/>
        <v>0</v>
      </c>
      <c r="AD9" s="36">
        <f t="shared" ref="AD9:AD32" si="40">SUM(AE9:AJ9)</f>
        <v>0</v>
      </c>
      <c r="AE9" s="47">
        <f t="shared" si="17"/>
        <v>0</v>
      </c>
      <c r="AF9" s="48">
        <f t="shared" si="17"/>
        <v>0</v>
      </c>
      <c r="AG9" s="48">
        <f t="shared" si="17"/>
        <v>0</v>
      </c>
      <c r="AH9" s="48">
        <f t="shared" si="17"/>
        <v>0</v>
      </c>
      <c r="AI9" s="48">
        <f t="shared" si="17"/>
        <v>0</v>
      </c>
      <c r="AJ9" s="48">
        <f t="shared" si="17"/>
        <v>0</v>
      </c>
      <c r="AK9" s="36">
        <f t="shared" ref="AK9:AK32" si="41">SUM(AL9:AN9)</f>
        <v>0</v>
      </c>
      <c r="AL9" s="38">
        <f t="shared" si="18"/>
        <v>0</v>
      </c>
      <c r="AM9" s="38">
        <f t="shared" si="18"/>
        <v>0</v>
      </c>
      <c r="AN9" s="40">
        <f t="shared" si="18"/>
        <v>0</v>
      </c>
      <c r="AO9" s="50">
        <f t="shared" si="19"/>
        <v>0</v>
      </c>
      <c r="AP9" s="42">
        <f t="shared" si="20"/>
        <v>0</v>
      </c>
      <c r="AQ9" s="46">
        <f t="shared" si="21"/>
        <v>0</v>
      </c>
      <c r="AR9" s="47">
        <f t="shared" si="22"/>
        <v>0</v>
      </c>
      <c r="AS9" s="48">
        <f t="shared" si="22"/>
        <v>0</v>
      </c>
      <c r="AT9" s="48">
        <f t="shared" si="22"/>
        <v>0</v>
      </c>
      <c r="AU9" s="48">
        <f t="shared" si="22"/>
        <v>0</v>
      </c>
      <c r="AV9" s="48">
        <f t="shared" si="22"/>
        <v>0</v>
      </c>
      <c r="AW9" s="48">
        <f t="shared" si="22"/>
        <v>0</v>
      </c>
      <c r="AX9" s="36">
        <f t="shared" ref="AX9:AX32" si="42">SUM(AY9:BA9)</f>
        <v>0</v>
      </c>
      <c r="AY9" s="38">
        <f t="shared" ref="AY9:BA32" si="43">COUNTIFS(n시군,$A9,n사업단계,AY$6,n사업유형,$AO$4)</f>
        <v>0</v>
      </c>
      <c r="AZ9" s="38">
        <f t="shared" si="43"/>
        <v>0</v>
      </c>
      <c r="BA9" s="40">
        <f t="shared" si="43"/>
        <v>0</v>
      </c>
      <c r="BB9" s="212">
        <f t="shared" ref="BB9:BB32" si="44">BC9+BD9</f>
        <v>0</v>
      </c>
      <c r="BC9" s="51">
        <f t="shared" ref="BC9:BC32" si="45">COUNTIFS(n시군,$A9,n사업단계,BC$5,n사업유형,$BB$4)</f>
        <v>0</v>
      </c>
      <c r="BD9" s="46">
        <f t="shared" ref="BD9:BD32" si="46">SUM(BE9:BK9)</f>
        <v>0</v>
      </c>
      <c r="BE9" s="47">
        <f t="shared" ref="BE9:BK18" si="47">COUNTIFS(n시군,$A9,n사업단계,BE$6,n사업유형,$BB$4)</f>
        <v>0</v>
      </c>
      <c r="BF9" s="48">
        <f t="shared" si="47"/>
        <v>0</v>
      </c>
      <c r="BG9" s="48">
        <f t="shared" si="47"/>
        <v>0</v>
      </c>
      <c r="BH9" s="48">
        <f t="shared" si="47"/>
        <v>0</v>
      </c>
      <c r="BI9" s="48">
        <f t="shared" si="47"/>
        <v>0</v>
      </c>
      <c r="BJ9" s="48">
        <f t="shared" si="47"/>
        <v>0</v>
      </c>
      <c r="BK9" s="49">
        <f t="shared" si="47"/>
        <v>0</v>
      </c>
      <c r="BL9" s="50">
        <f t="shared" ref="BL9:BL32" si="48">BM9+BN9</f>
        <v>0</v>
      </c>
      <c r="BM9" s="51">
        <f>COUNTIFS(n시군,$A9,n사업단계,BM$5,n사업유형,$BL$4)</f>
        <v>0</v>
      </c>
      <c r="BN9" s="46">
        <f t="shared" ref="BN9:BN32" si="49">SUM(BO9:BU9)</f>
        <v>0</v>
      </c>
      <c r="BO9" s="47">
        <f t="shared" ref="BO9:BU18" si="50">COUNTIFS(n시군,$A9,n사업단계,BO$6,n사업유형,$BL$4)</f>
        <v>0</v>
      </c>
      <c r="BP9" s="48">
        <f t="shared" si="50"/>
        <v>0</v>
      </c>
      <c r="BQ9" s="48">
        <f t="shared" si="50"/>
        <v>0</v>
      </c>
      <c r="BR9" s="48">
        <f t="shared" si="50"/>
        <v>0</v>
      </c>
      <c r="BS9" s="48">
        <f t="shared" si="50"/>
        <v>0</v>
      </c>
      <c r="BT9" s="48">
        <f t="shared" si="50"/>
        <v>0</v>
      </c>
      <c r="BU9" s="49">
        <f t="shared" si="50"/>
        <v>0</v>
      </c>
      <c r="BV9" s="18"/>
    </row>
    <row r="10" spans="1:74" s="12" customFormat="1" ht="35.1" hidden="1" customHeight="1">
      <c r="A10" s="163" t="s">
        <v>7</v>
      </c>
      <c r="B10" s="210">
        <f t="shared" si="24"/>
        <v>0</v>
      </c>
      <c r="C10" s="43">
        <f t="shared" si="11"/>
        <v>0</v>
      </c>
      <c r="D10" s="36">
        <f t="shared" si="25"/>
        <v>0</v>
      </c>
      <c r="E10" s="34">
        <f t="shared" si="26"/>
        <v>0</v>
      </c>
      <c r="F10" s="44">
        <f t="shared" si="27"/>
        <v>0</v>
      </c>
      <c r="G10" s="44">
        <f t="shared" si="28"/>
        <v>0</v>
      </c>
      <c r="H10" s="44">
        <f t="shared" si="29"/>
        <v>0</v>
      </c>
      <c r="I10" s="44">
        <f t="shared" si="30"/>
        <v>0</v>
      </c>
      <c r="J10" s="45">
        <f t="shared" si="31"/>
        <v>0</v>
      </c>
      <c r="K10" s="36">
        <f t="shared" si="32"/>
        <v>0</v>
      </c>
      <c r="L10" s="34">
        <f t="shared" si="33"/>
        <v>0</v>
      </c>
      <c r="M10" s="34">
        <f t="shared" si="34"/>
        <v>0</v>
      </c>
      <c r="N10" s="35">
        <f t="shared" si="35"/>
        <v>0</v>
      </c>
      <c r="O10" s="39">
        <f t="shared" si="36"/>
        <v>0</v>
      </c>
      <c r="P10" s="36">
        <f t="shared" si="13"/>
        <v>0</v>
      </c>
      <c r="Q10" s="36">
        <f t="shared" si="37"/>
        <v>0</v>
      </c>
      <c r="R10" s="37">
        <f t="shared" si="14"/>
        <v>0</v>
      </c>
      <c r="S10" s="48">
        <f t="shared" si="14"/>
        <v>0</v>
      </c>
      <c r="T10" s="48">
        <f t="shared" si="14"/>
        <v>0</v>
      </c>
      <c r="U10" s="48">
        <f t="shared" si="14"/>
        <v>0</v>
      </c>
      <c r="V10" s="48">
        <f t="shared" si="14"/>
        <v>0</v>
      </c>
      <c r="W10" s="48">
        <f t="shared" si="14"/>
        <v>0</v>
      </c>
      <c r="X10" s="36">
        <f t="shared" si="38"/>
        <v>0</v>
      </c>
      <c r="Y10" s="38">
        <f t="shared" si="15"/>
        <v>0</v>
      </c>
      <c r="Z10" s="38">
        <f t="shared" si="15"/>
        <v>0</v>
      </c>
      <c r="AA10" s="40">
        <f t="shared" si="15"/>
        <v>0</v>
      </c>
      <c r="AB10" s="39">
        <f t="shared" si="39"/>
        <v>0</v>
      </c>
      <c r="AC10" s="46">
        <f t="shared" si="16"/>
        <v>0</v>
      </c>
      <c r="AD10" s="36">
        <f t="shared" si="40"/>
        <v>0</v>
      </c>
      <c r="AE10" s="47">
        <f t="shared" si="17"/>
        <v>0</v>
      </c>
      <c r="AF10" s="48">
        <f t="shared" si="17"/>
        <v>0</v>
      </c>
      <c r="AG10" s="48">
        <f t="shared" si="17"/>
        <v>0</v>
      </c>
      <c r="AH10" s="48">
        <f t="shared" si="17"/>
        <v>0</v>
      </c>
      <c r="AI10" s="48">
        <f t="shared" si="17"/>
        <v>0</v>
      </c>
      <c r="AJ10" s="48">
        <f t="shared" si="17"/>
        <v>0</v>
      </c>
      <c r="AK10" s="36">
        <f t="shared" si="41"/>
        <v>0</v>
      </c>
      <c r="AL10" s="38">
        <f t="shared" si="18"/>
        <v>0</v>
      </c>
      <c r="AM10" s="38">
        <f t="shared" si="18"/>
        <v>0</v>
      </c>
      <c r="AN10" s="40">
        <f t="shared" si="18"/>
        <v>0</v>
      </c>
      <c r="AO10" s="50">
        <f t="shared" si="19"/>
        <v>0</v>
      </c>
      <c r="AP10" s="42">
        <f t="shared" si="20"/>
        <v>0</v>
      </c>
      <c r="AQ10" s="46">
        <f t="shared" si="21"/>
        <v>0</v>
      </c>
      <c r="AR10" s="47">
        <f t="shared" si="22"/>
        <v>0</v>
      </c>
      <c r="AS10" s="48">
        <f t="shared" si="22"/>
        <v>0</v>
      </c>
      <c r="AT10" s="48">
        <f t="shared" si="22"/>
        <v>0</v>
      </c>
      <c r="AU10" s="48">
        <f t="shared" si="22"/>
        <v>0</v>
      </c>
      <c r="AV10" s="48">
        <f t="shared" si="22"/>
        <v>0</v>
      </c>
      <c r="AW10" s="48">
        <f t="shared" si="22"/>
        <v>0</v>
      </c>
      <c r="AX10" s="36">
        <f t="shared" si="42"/>
        <v>0</v>
      </c>
      <c r="AY10" s="38">
        <f t="shared" si="43"/>
        <v>0</v>
      </c>
      <c r="AZ10" s="38">
        <f t="shared" si="43"/>
        <v>0</v>
      </c>
      <c r="BA10" s="40">
        <f t="shared" si="43"/>
        <v>0</v>
      </c>
      <c r="BB10" s="212">
        <f t="shared" si="44"/>
        <v>0</v>
      </c>
      <c r="BC10" s="51">
        <f t="shared" si="45"/>
        <v>0</v>
      </c>
      <c r="BD10" s="46">
        <f t="shared" si="46"/>
        <v>0</v>
      </c>
      <c r="BE10" s="47">
        <f t="shared" si="47"/>
        <v>0</v>
      </c>
      <c r="BF10" s="48">
        <f t="shared" si="47"/>
        <v>0</v>
      </c>
      <c r="BG10" s="48">
        <f t="shared" si="47"/>
        <v>0</v>
      </c>
      <c r="BH10" s="48">
        <f t="shared" si="47"/>
        <v>0</v>
      </c>
      <c r="BI10" s="48">
        <f t="shared" si="47"/>
        <v>0</v>
      </c>
      <c r="BJ10" s="48">
        <f t="shared" si="47"/>
        <v>0</v>
      </c>
      <c r="BK10" s="49">
        <f t="shared" si="47"/>
        <v>0</v>
      </c>
      <c r="BL10" s="50">
        <f t="shared" si="48"/>
        <v>0</v>
      </c>
      <c r="BM10" s="51">
        <f>COUNTIFS(n시군,$A10,n사업단계,BM$5,n사업유형,$BL$4)</f>
        <v>0</v>
      </c>
      <c r="BN10" s="46">
        <f t="shared" si="49"/>
        <v>0</v>
      </c>
      <c r="BO10" s="47">
        <f t="shared" si="50"/>
        <v>0</v>
      </c>
      <c r="BP10" s="48">
        <f t="shared" si="50"/>
        <v>0</v>
      </c>
      <c r="BQ10" s="48">
        <f t="shared" si="50"/>
        <v>0</v>
      </c>
      <c r="BR10" s="48">
        <f t="shared" si="50"/>
        <v>0</v>
      </c>
      <c r="BS10" s="48">
        <f t="shared" si="50"/>
        <v>0</v>
      </c>
      <c r="BT10" s="48">
        <f t="shared" si="50"/>
        <v>0</v>
      </c>
      <c r="BU10" s="49">
        <f t="shared" si="50"/>
        <v>0</v>
      </c>
      <c r="BV10" s="13"/>
    </row>
    <row r="11" spans="1:74" s="12" customFormat="1" ht="35.1" hidden="1" customHeight="1">
      <c r="A11" s="163" t="s">
        <v>4</v>
      </c>
      <c r="B11" s="210">
        <f t="shared" si="24"/>
        <v>0</v>
      </c>
      <c r="C11" s="43">
        <f t="shared" si="11"/>
        <v>0</v>
      </c>
      <c r="D11" s="36">
        <f t="shared" si="25"/>
        <v>0</v>
      </c>
      <c r="E11" s="34">
        <f t="shared" si="26"/>
        <v>0</v>
      </c>
      <c r="F11" s="44">
        <f t="shared" si="27"/>
        <v>0</v>
      </c>
      <c r="G11" s="44">
        <f t="shared" si="28"/>
        <v>0</v>
      </c>
      <c r="H11" s="44">
        <f t="shared" si="29"/>
        <v>0</v>
      </c>
      <c r="I11" s="44">
        <f t="shared" si="30"/>
        <v>0</v>
      </c>
      <c r="J11" s="45">
        <f t="shared" si="31"/>
        <v>0</v>
      </c>
      <c r="K11" s="36">
        <f t="shared" si="32"/>
        <v>0</v>
      </c>
      <c r="L11" s="34">
        <f t="shared" si="33"/>
        <v>0</v>
      </c>
      <c r="M11" s="34">
        <f t="shared" si="34"/>
        <v>0</v>
      </c>
      <c r="N11" s="35">
        <f t="shared" si="35"/>
        <v>0</v>
      </c>
      <c r="O11" s="39">
        <f t="shared" si="36"/>
        <v>0</v>
      </c>
      <c r="P11" s="36">
        <f t="shared" si="13"/>
        <v>0</v>
      </c>
      <c r="Q11" s="36">
        <f t="shared" si="37"/>
        <v>0</v>
      </c>
      <c r="R11" s="37">
        <f t="shared" si="14"/>
        <v>0</v>
      </c>
      <c r="S11" s="48">
        <f t="shared" si="14"/>
        <v>0</v>
      </c>
      <c r="T11" s="48">
        <f t="shared" si="14"/>
        <v>0</v>
      </c>
      <c r="U11" s="48">
        <f t="shared" si="14"/>
        <v>0</v>
      </c>
      <c r="V11" s="48">
        <f t="shared" si="14"/>
        <v>0</v>
      </c>
      <c r="W11" s="48">
        <f t="shared" si="14"/>
        <v>0</v>
      </c>
      <c r="X11" s="36">
        <f t="shared" si="38"/>
        <v>0</v>
      </c>
      <c r="Y11" s="38">
        <f t="shared" si="15"/>
        <v>0</v>
      </c>
      <c r="Z11" s="38">
        <f t="shared" si="15"/>
        <v>0</v>
      </c>
      <c r="AA11" s="40">
        <f t="shared" si="15"/>
        <v>0</v>
      </c>
      <c r="AB11" s="39">
        <f t="shared" si="39"/>
        <v>0</v>
      </c>
      <c r="AC11" s="46">
        <f t="shared" si="16"/>
        <v>0</v>
      </c>
      <c r="AD11" s="36">
        <f t="shared" si="40"/>
        <v>0</v>
      </c>
      <c r="AE11" s="47">
        <f t="shared" si="17"/>
        <v>0</v>
      </c>
      <c r="AF11" s="48">
        <f t="shared" si="17"/>
        <v>0</v>
      </c>
      <c r="AG11" s="48">
        <f t="shared" si="17"/>
        <v>0</v>
      </c>
      <c r="AH11" s="48">
        <f t="shared" si="17"/>
        <v>0</v>
      </c>
      <c r="AI11" s="48">
        <f t="shared" si="17"/>
        <v>0</v>
      </c>
      <c r="AJ11" s="48">
        <f t="shared" si="17"/>
        <v>0</v>
      </c>
      <c r="AK11" s="36">
        <f t="shared" si="41"/>
        <v>0</v>
      </c>
      <c r="AL11" s="38">
        <f t="shared" si="18"/>
        <v>0</v>
      </c>
      <c r="AM11" s="38">
        <f t="shared" si="18"/>
        <v>0</v>
      </c>
      <c r="AN11" s="40">
        <f t="shared" si="18"/>
        <v>0</v>
      </c>
      <c r="AO11" s="50">
        <f t="shared" si="19"/>
        <v>0</v>
      </c>
      <c r="AP11" s="42">
        <f t="shared" si="20"/>
        <v>0</v>
      </c>
      <c r="AQ11" s="46">
        <f t="shared" si="21"/>
        <v>0</v>
      </c>
      <c r="AR11" s="47">
        <f t="shared" si="22"/>
        <v>0</v>
      </c>
      <c r="AS11" s="48">
        <f t="shared" si="22"/>
        <v>0</v>
      </c>
      <c r="AT11" s="48">
        <f t="shared" si="22"/>
        <v>0</v>
      </c>
      <c r="AU11" s="48">
        <f t="shared" si="22"/>
        <v>0</v>
      </c>
      <c r="AV11" s="48">
        <f t="shared" si="22"/>
        <v>0</v>
      </c>
      <c r="AW11" s="48">
        <f t="shared" si="22"/>
        <v>0</v>
      </c>
      <c r="AX11" s="36">
        <f t="shared" si="42"/>
        <v>0</v>
      </c>
      <c r="AY11" s="38">
        <f t="shared" si="43"/>
        <v>0</v>
      </c>
      <c r="AZ11" s="38">
        <f t="shared" si="43"/>
        <v>0</v>
      </c>
      <c r="BA11" s="40">
        <f t="shared" si="43"/>
        <v>0</v>
      </c>
      <c r="BB11" s="212">
        <f t="shared" si="44"/>
        <v>0</v>
      </c>
      <c r="BC11" s="51">
        <f t="shared" si="45"/>
        <v>0</v>
      </c>
      <c r="BD11" s="46">
        <f t="shared" si="46"/>
        <v>0</v>
      </c>
      <c r="BE11" s="47">
        <f t="shared" si="47"/>
        <v>0</v>
      </c>
      <c r="BF11" s="48">
        <f t="shared" si="47"/>
        <v>0</v>
      </c>
      <c r="BG11" s="48">
        <f t="shared" si="47"/>
        <v>0</v>
      </c>
      <c r="BH11" s="48">
        <f t="shared" si="47"/>
        <v>0</v>
      </c>
      <c r="BI11" s="48">
        <f t="shared" si="47"/>
        <v>0</v>
      </c>
      <c r="BJ11" s="48">
        <f t="shared" si="47"/>
        <v>0</v>
      </c>
      <c r="BK11" s="49">
        <f t="shared" si="47"/>
        <v>0</v>
      </c>
      <c r="BL11" s="50">
        <f t="shared" si="48"/>
        <v>0</v>
      </c>
      <c r="BM11" s="51">
        <f>SUM(BN11:BU11)</f>
        <v>0</v>
      </c>
      <c r="BN11" s="46">
        <f t="shared" si="49"/>
        <v>0</v>
      </c>
      <c r="BO11" s="47">
        <f t="shared" si="50"/>
        <v>0</v>
      </c>
      <c r="BP11" s="48">
        <f t="shared" si="50"/>
        <v>0</v>
      </c>
      <c r="BQ11" s="48">
        <f t="shared" si="50"/>
        <v>0</v>
      </c>
      <c r="BR11" s="48">
        <f t="shared" si="50"/>
        <v>0</v>
      </c>
      <c r="BS11" s="48">
        <f t="shared" si="50"/>
        <v>0</v>
      </c>
      <c r="BT11" s="48">
        <f t="shared" si="50"/>
        <v>0</v>
      </c>
      <c r="BU11" s="49">
        <f t="shared" si="50"/>
        <v>0</v>
      </c>
      <c r="BV11" s="13"/>
    </row>
    <row r="12" spans="1:74" s="12" customFormat="1" ht="35.1" hidden="1" customHeight="1">
      <c r="A12" s="163" t="s">
        <v>6</v>
      </c>
      <c r="B12" s="210">
        <f t="shared" si="24"/>
        <v>0</v>
      </c>
      <c r="C12" s="43">
        <f t="shared" si="11"/>
        <v>0</v>
      </c>
      <c r="D12" s="36">
        <f t="shared" si="25"/>
        <v>0</v>
      </c>
      <c r="E12" s="34">
        <f t="shared" si="26"/>
        <v>0</v>
      </c>
      <c r="F12" s="44">
        <f t="shared" si="27"/>
        <v>0</v>
      </c>
      <c r="G12" s="44">
        <f t="shared" si="28"/>
        <v>0</v>
      </c>
      <c r="H12" s="44">
        <f t="shared" si="29"/>
        <v>0</v>
      </c>
      <c r="I12" s="44">
        <f t="shared" si="30"/>
        <v>0</v>
      </c>
      <c r="J12" s="45">
        <f t="shared" si="31"/>
        <v>0</v>
      </c>
      <c r="K12" s="36">
        <f t="shared" si="32"/>
        <v>0</v>
      </c>
      <c r="L12" s="34">
        <f t="shared" si="33"/>
        <v>0</v>
      </c>
      <c r="M12" s="34">
        <f t="shared" si="34"/>
        <v>0</v>
      </c>
      <c r="N12" s="35">
        <f t="shared" si="35"/>
        <v>0</v>
      </c>
      <c r="O12" s="39">
        <f t="shared" si="36"/>
        <v>0</v>
      </c>
      <c r="P12" s="36">
        <f t="shared" si="13"/>
        <v>0</v>
      </c>
      <c r="Q12" s="36">
        <f t="shared" si="37"/>
        <v>0</v>
      </c>
      <c r="R12" s="37">
        <f t="shared" si="14"/>
        <v>0</v>
      </c>
      <c r="S12" s="48">
        <f t="shared" si="14"/>
        <v>0</v>
      </c>
      <c r="T12" s="48">
        <f t="shared" si="14"/>
        <v>0</v>
      </c>
      <c r="U12" s="48">
        <f t="shared" si="14"/>
        <v>0</v>
      </c>
      <c r="V12" s="48">
        <f t="shared" si="14"/>
        <v>0</v>
      </c>
      <c r="W12" s="48">
        <f t="shared" si="14"/>
        <v>0</v>
      </c>
      <c r="X12" s="36">
        <f t="shared" si="38"/>
        <v>0</v>
      </c>
      <c r="Y12" s="38">
        <f t="shared" si="15"/>
        <v>0</v>
      </c>
      <c r="Z12" s="38">
        <f t="shared" si="15"/>
        <v>0</v>
      </c>
      <c r="AA12" s="40">
        <f t="shared" si="15"/>
        <v>0</v>
      </c>
      <c r="AB12" s="39">
        <f t="shared" si="39"/>
        <v>0</v>
      </c>
      <c r="AC12" s="46">
        <f t="shared" si="16"/>
        <v>0</v>
      </c>
      <c r="AD12" s="36">
        <f t="shared" si="40"/>
        <v>0</v>
      </c>
      <c r="AE12" s="47">
        <f t="shared" si="17"/>
        <v>0</v>
      </c>
      <c r="AF12" s="48">
        <f t="shared" si="17"/>
        <v>0</v>
      </c>
      <c r="AG12" s="48">
        <f t="shared" si="17"/>
        <v>0</v>
      </c>
      <c r="AH12" s="48">
        <f t="shared" si="17"/>
        <v>0</v>
      </c>
      <c r="AI12" s="48">
        <f t="shared" si="17"/>
        <v>0</v>
      </c>
      <c r="AJ12" s="48">
        <f t="shared" si="17"/>
        <v>0</v>
      </c>
      <c r="AK12" s="36">
        <f t="shared" si="41"/>
        <v>0</v>
      </c>
      <c r="AL12" s="38">
        <f t="shared" si="18"/>
        <v>0</v>
      </c>
      <c r="AM12" s="38">
        <f t="shared" si="18"/>
        <v>0</v>
      </c>
      <c r="AN12" s="40">
        <f t="shared" si="18"/>
        <v>0</v>
      </c>
      <c r="AO12" s="50">
        <f t="shared" si="19"/>
        <v>0</v>
      </c>
      <c r="AP12" s="42">
        <f t="shared" si="20"/>
        <v>0</v>
      </c>
      <c r="AQ12" s="46">
        <f t="shared" si="21"/>
        <v>0</v>
      </c>
      <c r="AR12" s="47">
        <f t="shared" si="22"/>
        <v>0</v>
      </c>
      <c r="AS12" s="48">
        <f t="shared" si="22"/>
        <v>0</v>
      </c>
      <c r="AT12" s="48">
        <f t="shared" si="22"/>
        <v>0</v>
      </c>
      <c r="AU12" s="48">
        <f t="shared" si="22"/>
        <v>0</v>
      </c>
      <c r="AV12" s="48">
        <f t="shared" si="22"/>
        <v>0</v>
      </c>
      <c r="AW12" s="48">
        <f t="shared" si="22"/>
        <v>0</v>
      </c>
      <c r="AX12" s="36">
        <f t="shared" si="42"/>
        <v>0</v>
      </c>
      <c r="AY12" s="38">
        <f t="shared" si="43"/>
        <v>0</v>
      </c>
      <c r="AZ12" s="38">
        <f t="shared" si="43"/>
        <v>0</v>
      </c>
      <c r="BA12" s="40">
        <f t="shared" si="43"/>
        <v>0</v>
      </c>
      <c r="BB12" s="212">
        <f t="shared" si="44"/>
        <v>0</v>
      </c>
      <c r="BC12" s="51">
        <f t="shared" si="45"/>
        <v>0</v>
      </c>
      <c r="BD12" s="46">
        <f t="shared" si="46"/>
        <v>0</v>
      </c>
      <c r="BE12" s="47">
        <f t="shared" si="47"/>
        <v>0</v>
      </c>
      <c r="BF12" s="48">
        <f t="shared" si="47"/>
        <v>0</v>
      </c>
      <c r="BG12" s="48">
        <f t="shared" si="47"/>
        <v>0</v>
      </c>
      <c r="BH12" s="48">
        <f t="shared" si="47"/>
        <v>0</v>
      </c>
      <c r="BI12" s="48">
        <f t="shared" si="47"/>
        <v>0</v>
      </c>
      <c r="BJ12" s="48">
        <f t="shared" si="47"/>
        <v>0</v>
      </c>
      <c r="BK12" s="49">
        <f t="shared" si="47"/>
        <v>0</v>
      </c>
      <c r="BL12" s="50">
        <f t="shared" si="48"/>
        <v>0</v>
      </c>
      <c r="BM12" s="51">
        <f t="shared" ref="BM12:BM32" si="51">COUNTIFS(n시군,$A12,n사업단계,BM$5,n사업유형,$BL$4)</f>
        <v>0</v>
      </c>
      <c r="BN12" s="46">
        <f t="shared" si="49"/>
        <v>0</v>
      </c>
      <c r="BO12" s="47">
        <f t="shared" si="50"/>
        <v>0</v>
      </c>
      <c r="BP12" s="48">
        <f t="shared" si="50"/>
        <v>0</v>
      </c>
      <c r="BQ12" s="48">
        <f t="shared" si="50"/>
        <v>0</v>
      </c>
      <c r="BR12" s="48">
        <f t="shared" si="50"/>
        <v>0</v>
      </c>
      <c r="BS12" s="48">
        <f t="shared" si="50"/>
        <v>0</v>
      </c>
      <c r="BT12" s="48">
        <f t="shared" si="50"/>
        <v>0</v>
      </c>
      <c r="BU12" s="49">
        <f t="shared" si="50"/>
        <v>0</v>
      </c>
      <c r="BV12" s="13"/>
    </row>
    <row r="13" spans="1:74" s="12" customFormat="1" ht="35.1" hidden="1" customHeight="1">
      <c r="A13" s="163" t="s">
        <v>10</v>
      </c>
      <c r="B13" s="210">
        <f t="shared" si="24"/>
        <v>0</v>
      </c>
      <c r="C13" s="43">
        <f t="shared" si="11"/>
        <v>0</v>
      </c>
      <c r="D13" s="36">
        <f t="shared" si="25"/>
        <v>0</v>
      </c>
      <c r="E13" s="34">
        <f t="shared" si="26"/>
        <v>0</v>
      </c>
      <c r="F13" s="44">
        <f t="shared" si="27"/>
        <v>0</v>
      </c>
      <c r="G13" s="44">
        <f t="shared" si="28"/>
        <v>0</v>
      </c>
      <c r="H13" s="44">
        <f t="shared" si="29"/>
        <v>0</v>
      </c>
      <c r="I13" s="44">
        <f t="shared" si="30"/>
        <v>0</v>
      </c>
      <c r="J13" s="45">
        <f t="shared" si="31"/>
        <v>0</v>
      </c>
      <c r="K13" s="36">
        <f t="shared" si="32"/>
        <v>0</v>
      </c>
      <c r="L13" s="34">
        <f t="shared" si="33"/>
        <v>0</v>
      </c>
      <c r="M13" s="34">
        <f t="shared" si="34"/>
        <v>0</v>
      </c>
      <c r="N13" s="35">
        <f t="shared" si="35"/>
        <v>0</v>
      </c>
      <c r="O13" s="39">
        <f t="shared" si="36"/>
        <v>0</v>
      </c>
      <c r="P13" s="36">
        <f t="shared" si="13"/>
        <v>0</v>
      </c>
      <c r="Q13" s="36">
        <f t="shared" si="37"/>
        <v>0</v>
      </c>
      <c r="R13" s="37">
        <f t="shared" si="14"/>
        <v>0</v>
      </c>
      <c r="S13" s="48">
        <f t="shared" si="14"/>
        <v>0</v>
      </c>
      <c r="T13" s="48">
        <f t="shared" si="14"/>
        <v>0</v>
      </c>
      <c r="U13" s="48">
        <f t="shared" si="14"/>
        <v>0</v>
      </c>
      <c r="V13" s="48">
        <f t="shared" si="14"/>
        <v>0</v>
      </c>
      <c r="W13" s="48">
        <f t="shared" si="14"/>
        <v>0</v>
      </c>
      <c r="X13" s="36">
        <f t="shared" si="38"/>
        <v>0</v>
      </c>
      <c r="Y13" s="38">
        <f t="shared" si="15"/>
        <v>0</v>
      </c>
      <c r="Z13" s="38">
        <f t="shared" si="15"/>
        <v>0</v>
      </c>
      <c r="AA13" s="40">
        <f t="shared" si="15"/>
        <v>0</v>
      </c>
      <c r="AB13" s="39">
        <f t="shared" si="39"/>
        <v>0</v>
      </c>
      <c r="AC13" s="46">
        <f t="shared" si="16"/>
        <v>0</v>
      </c>
      <c r="AD13" s="36">
        <f t="shared" si="40"/>
        <v>0</v>
      </c>
      <c r="AE13" s="47">
        <f t="shared" si="17"/>
        <v>0</v>
      </c>
      <c r="AF13" s="48">
        <f t="shared" si="17"/>
        <v>0</v>
      </c>
      <c r="AG13" s="48">
        <f t="shared" si="17"/>
        <v>0</v>
      </c>
      <c r="AH13" s="48">
        <f t="shared" si="17"/>
        <v>0</v>
      </c>
      <c r="AI13" s="48">
        <f t="shared" si="17"/>
        <v>0</v>
      </c>
      <c r="AJ13" s="48">
        <f t="shared" si="17"/>
        <v>0</v>
      </c>
      <c r="AK13" s="36">
        <f t="shared" si="41"/>
        <v>0</v>
      </c>
      <c r="AL13" s="38">
        <f t="shared" si="18"/>
        <v>0</v>
      </c>
      <c r="AM13" s="38">
        <f t="shared" si="18"/>
        <v>0</v>
      </c>
      <c r="AN13" s="40">
        <f t="shared" si="18"/>
        <v>0</v>
      </c>
      <c r="AO13" s="50">
        <f t="shared" si="19"/>
        <v>0</v>
      </c>
      <c r="AP13" s="42">
        <f t="shared" si="20"/>
        <v>0</v>
      </c>
      <c r="AQ13" s="46">
        <f t="shared" si="21"/>
        <v>0</v>
      </c>
      <c r="AR13" s="47">
        <f t="shared" si="22"/>
        <v>0</v>
      </c>
      <c r="AS13" s="48">
        <f t="shared" si="22"/>
        <v>0</v>
      </c>
      <c r="AT13" s="48">
        <f t="shared" si="22"/>
        <v>0</v>
      </c>
      <c r="AU13" s="48">
        <f t="shared" si="22"/>
        <v>0</v>
      </c>
      <c r="AV13" s="48">
        <f t="shared" si="22"/>
        <v>0</v>
      </c>
      <c r="AW13" s="48">
        <f t="shared" si="22"/>
        <v>0</v>
      </c>
      <c r="AX13" s="36">
        <f t="shared" si="42"/>
        <v>0</v>
      </c>
      <c r="AY13" s="38">
        <f t="shared" si="43"/>
        <v>0</v>
      </c>
      <c r="AZ13" s="38">
        <f t="shared" si="43"/>
        <v>0</v>
      </c>
      <c r="BA13" s="40">
        <f t="shared" si="43"/>
        <v>0</v>
      </c>
      <c r="BB13" s="212">
        <f t="shared" si="44"/>
        <v>0</v>
      </c>
      <c r="BC13" s="51">
        <f t="shared" si="45"/>
        <v>0</v>
      </c>
      <c r="BD13" s="46">
        <f t="shared" si="46"/>
        <v>0</v>
      </c>
      <c r="BE13" s="47">
        <f t="shared" si="47"/>
        <v>0</v>
      </c>
      <c r="BF13" s="48">
        <f t="shared" si="47"/>
        <v>0</v>
      </c>
      <c r="BG13" s="48">
        <f t="shared" si="47"/>
        <v>0</v>
      </c>
      <c r="BH13" s="48">
        <f t="shared" si="47"/>
        <v>0</v>
      </c>
      <c r="BI13" s="48">
        <f t="shared" si="47"/>
        <v>0</v>
      </c>
      <c r="BJ13" s="48">
        <f t="shared" si="47"/>
        <v>0</v>
      </c>
      <c r="BK13" s="49">
        <f t="shared" si="47"/>
        <v>0</v>
      </c>
      <c r="BL13" s="50">
        <f t="shared" si="48"/>
        <v>0</v>
      </c>
      <c r="BM13" s="51">
        <f t="shared" si="51"/>
        <v>0</v>
      </c>
      <c r="BN13" s="46">
        <f t="shared" si="49"/>
        <v>0</v>
      </c>
      <c r="BO13" s="47">
        <f t="shared" si="50"/>
        <v>0</v>
      </c>
      <c r="BP13" s="48">
        <f t="shared" si="50"/>
        <v>0</v>
      </c>
      <c r="BQ13" s="48">
        <f t="shared" si="50"/>
        <v>0</v>
      </c>
      <c r="BR13" s="48">
        <f t="shared" si="50"/>
        <v>0</v>
      </c>
      <c r="BS13" s="48">
        <f t="shared" si="50"/>
        <v>0</v>
      </c>
      <c r="BT13" s="48">
        <f t="shared" si="50"/>
        <v>0</v>
      </c>
      <c r="BU13" s="49">
        <f t="shared" si="50"/>
        <v>0</v>
      </c>
      <c r="BV13" s="13"/>
    </row>
    <row r="14" spans="1:74" s="12" customFormat="1" ht="35.1" hidden="1" customHeight="1">
      <c r="A14" s="163" t="s">
        <v>8</v>
      </c>
      <c r="B14" s="210">
        <f t="shared" si="24"/>
        <v>0</v>
      </c>
      <c r="C14" s="43">
        <f t="shared" si="11"/>
        <v>0</v>
      </c>
      <c r="D14" s="36">
        <f t="shared" si="25"/>
        <v>0</v>
      </c>
      <c r="E14" s="34">
        <f t="shared" si="26"/>
        <v>0</v>
      </c>
      <c r="F14" s="44">
        <f t="shared" si="27"/>
        <v>0</v>
      </c>
      <c r="G14" s="44">
        <f t="shared" si="28"/>
        <v>0</v>
      </c>
      <c r="H14" s="44">
        <f t="shared" si="29"/>
        <v>0</v>
      </c>
      <c r="I14" s="44">
        <f t="shared" si="30"/>
        <v>0</v>
      </c>
      <c r="J14" s="45">
        <f t="shared" si="31"/>
        <v>0</v>
      </c>
      <c r="K14" s="36">
        <f t="shared" si="32"/>
        <v>0</v>
      </c>
      <c r="L14" s="34">
        <f t="shared" si="33"/>
        <v>0</v>
      </c>
      <c r="M14" s="34">
        <f t="shared" si="34"/>
        <v>0</v>
      </c>
      <c r="N14" s="35">
        <f t="shared" si="35"/>
        <v>0</v>
      </c>
      <c r="O14" s="39">
        <f t="shared" si="36"/>
        <v>0</v>
      </c>
      <c r="P14" s="36">
        <f t="shared" si="13"/>
        <v>0</v>
      </c>
      <c r="Q14" s="36">
        <f t="shared" si="37"/>
        <v>0</v>
      </c>
      <c r="R14" s="37">
        <f t="shared" si="14"/>
        <v>0</v>
      </c>
      <c r="S14" s="48">
        <f t="shared" si="14"/>
        <v>0</v>
      </c>
      <c r="T14" s="48">
        <f t="shared" si="14"/>
        <v>0</v>
      </c>
      <c r="U14" s="48">
        <f t="shared" si="14"/>
        <v>0</v>
      </c>
      <c r="V14" s="48">
        <f t="shared" si="14"/>
        <v>0</v>
      </c>
      <c r="W14" s="48">
        <f t="shared" si="14"/>
        <v>0</v>
      </c>
      <c r="X14" s="36">
        <f t="shared" si="38"/>
        <v>0</v>
      </c>
      <c r="Y14" s="38">
        <f t="shared" si="15"/>
        <v>0</v>
      </c>
      <c r="Z14" s="38">
        <f t="shared" si="15"/>
        <v>0</v>
      </c>
      <c r="AA14" s="40">
        <f t="shared" si="15"/>
        <v>0</v>
      </c>
      <c r="AB14" s="39">
        <f t="shared" si="39"/>
        <v>0</v>
      </c>
      <c r="AC14" s="46">
        <f t="shared" si="16"/>
        <v>0</v>
      </c>
      <c r="AD14" s="36">
        <f t="shared" si="40"/>
        <v>0</v>
      </c>
      <c r="AE14" s="47">
        <f t="shared" si="17"/>
        <v>0</v>
      </c>
      <c r="AF14" s="48">
        <f t="shared" si="17"/>
        <v>0</v>
      </c>
      <c r="AG14" s="48">
        <f t="shared" si="17"/>
        <v>0</v>
      </c>
      <c r="AH14" s="48">
        <f t="shared" si="17"/>
        <v>0</v>
      </c>
      <c r="AI14" s="48">
        <f t="shared" si="17"/>
        <v>0</v>
      </c>
      <c r="AJ14" s="48">
        <f t="shared" si="17"/>
        <v>0</v>
      </c>
      <c r="AK14" s="36">
        <f t="shared" si="41"/>
        <v>0</v>
      </c>
      <c r="AL14" s="38">
        <f t="shared" si="18"/>
        <v>0</v>
      </c>
      <c r="AM14" s="38">
        <f t="shared" si="18"/>
        <v>0</v>
      </c>
      <c r="AN14" s="40">
        <f t="shared" si="18"/>
        <v>0</v>
      </c>
      <c r="AO14" s="50">
        <f t="shared" si="19"/>
        <v>0</v>
      </c>
      <c r="AP14" s="42">
        <f t="shared" si="20"/>
        <v>0</v>
      </c>
      <c r="AQ14" s="46">
        <f t="shared" si="21"/>
        <v>0</v>
      </c>
      <c r="AR14" s="47">
        <f t="shared" si="22"/>
        <v>0</v>
      </c>
      <c r="AS14" s="48">
        <f t="shared" si="22"/>
        <v>0</v>
      </c>
      <c r="AT14" s="48">
        <f t="shared" si="22"/>
        <v>0</v>
      </c>
      <c r="AU14" s="48">
        <f t="shared" si="22"/>
        <v>0</v>
      </c>
      <c r="AV14" s="48">
        <f t="shared" si="22"/>
        <v>0</v>
      </c>
      <c r="AW14" s="48">
        <f t="shared" si="22"/>
        <v>0</v>
      </c>
      <c r="AX14" s="36">
        <f t="shared" si="42"/>
        <v>0</v>
      </c>
      <c r="AY14" s="38">
        <f t="shared" si="43"/>
        <v>0</v>
      </c>
      <c r="AZ14" s="38">
        <f t="shared" si="43"/>
        <v>0</v>
      </c>
      <c r="BA14" s="40">
        <f t="shared" si="43"/>
        <v>0</v>
      </c>
      <c r="BB14" s="212">
        <f t="shared" si="44"/>
        <v>0</v>
      </c>
      <c r="BC14" s="51">
        <f t="shared" si="45"/>
        <v>0</v>
      </c>
      <c r="BD14" s="46">
        <f t="shared" si="46"/>
        <v>0</v>
      </c>
      <c r="BE14" s="47">
        <f t="shared" si="47"/>
        <v>0</v>
      </c>
      <c r="BF14" s="48">
        <f t="shared" si="47"/>
        <v>0</v>
      </c>
      <c r="BG14" s="48">
        <f t="shared" si="47"/>
        <v>0</v>
      </c>
      <c r="BH14" s="48">
        <f t="shared" si="47"/>
        <v>0</v>
      </c>
      <c r="BI14" s="48">
        <f t="shared" si="47"/>
        <v>0</v>
      </c>
      <c r="BJ14" s="48">
        <f t="shared" si="47"/>
        <v>0</v>
      </c>
      <c r="BK14" s="49">
        <f t="shared" si="47"/>
        <v>0</v>
      </c>
      <c r="BL14" s="50">
        <f t="shared" si="48"/>
        <v>0</v>
      </c>
      <c r="BM14" s="51">
        <f t="shared" si="51"/>
        <v>0</v>
      </c>
      <c r="BN14" s="46">
        <f t="shared" si="49"/>
        <v>0</v>
      </c>
      <c r="BO14" s="47">
        <f t="shared" si="50"/>
        <v>0</v>
      </c>
      <c r="BP14" s="48">
        <f t="shared" si="50"/>
        <v>0</v>
      </c>
      <c r="BQ14" s="48">
        <f t="shared" si="50"/>
        <v>0</v>
      </c>
      <c r="BR14" s="48">
        <f t="shared" si="50"/>
        <v>0</v>
      </c>
      <c r="BS14" s="48">
        <f t="shared" si="50"/>
        <v>0</v>
      </c>
      <c r="BT14" s="48">
        <f t="shared" si="50"/>
        <v>0</v>
      </c>
      <c r="BU14" s="49">
        <f t="shared" si="50"/>
        <v>0</v>
      </c>
      <c r="BV14" s="13"/>
    </row>
    <row r="15" spans="1:74" s="12" customFormat="1" ht="35.1" customHeight="1">
      <c r="A15" s="163" t="s">
        <v>15</v>
      </c>
      <c r="B15" s="210">
        <f t="shared" si="24"/>
        <v>15</v>
      </c>
      <c r="C15" s="43">
        <f t="shared" si="11"/>
        <v>0</v>
      </c>
      <c r="D15" s="36">
        <f t="shared" si="25"/>
        <v>10</v>
      </c>
      <c r="E15" s="34">
        <f t="shared" si="26"/>
        <v>1</v>
      </c>
      <c r="F15" s="44">
        <f t="shared" si="27"/>
        <v>0</v>
      </c>
      <c r="G15" s="44">
        <f t="shared" si="28"/>
        <v>1</v>
      </c>
      <c r="H15" s="44">
        <f t="shared" si="29"/>
        <v>3</v>
      </c>
      <c r="I15" s="44">
        <f t="shared" si="30"/>
        <v>3</v>
      </c>
      <c r="J15" s="45">
        <f t="shared" si="31"/>
        <v>2</v>
      </c>
      <c r="K15" s="36">
        <f t="shared" si="32"/>
        <v>5</v>
      </c>
      <c r="L15" s="34">
        <f t="shared" si="33"/>
        <v>3</v>
      </c>
      <c r="M15" s="34">
        <f t="shared" si="34"/>
        <v>1</v>
      </c>
      <c r="N15" s="35">
        <f t="shared" si="35"/>
        <v>1</v>
      </c>
      <c r="O15" s="39">
        <f t="shared" si="36"/>
        <v>15</v>
      </c>
      <c r="P15" s="36">
        <f t="shared" si="13"/>
        <v>0</v>
      </c>
      <c r="Q15" s="36">
        <f t="shared" si="37"/>
        <v>10</v>
      </c>
      <c r="R15" s="37">
        <f t="shared" si="14"/>
        <v>1</v>
      </c>
      <c r="S15" s="48">
        <f t="shared" si="14"/>
        <v>0</v>
      </c>
      <c r="T15" s="48">
        <f t="shared" si="14"/>
        <v>1</v>
      </c>
      <c r="U15" s="48">
        <f t="shared" si="14"/>
        <v>3</v>
      </c>
      <c r="V15" s="48">
        <f t="shared" si="14"/>
        <v>3</v>
      </c>
      <c r="W15" s="48">
        <f t="shared" si="14"/>
        <v>2</v>
      </c>
      <c r="X15" s="36">
        <f t="shared" si="38"/>
        <v>5</v>
      </c>
      <c r="Y15" s="38">
        <f t="shared" si="15"/>
        <v>3</v>
      </c>
      <c r="Z15" s="38">
        <f t="shared" si="15"/>
        <v>1</v>
      </c>
      <c r="AA15" s="40">
        <f t="shared" si="15"/>
        <v>1</v>
      </c>
      <c r="AB15" s="39">
        <f t="shared" si="39"/>
        <v>0</v>
      </c>
      <c r="AC15" s="46">
        <f t="shared" si="16"/>
        <v>0</v>
      </c>
      <c r="AD15" s="36">
        <f t="shared" si="40"/>
        <v>0</v>
      </c>
      <c r="AE15" s="47">
        <f t="shared" si="17"/>
        <v>0</v>
      </c>
      <c r="AF15" s="48">
        <f t="shared" si="17"/>
        <v>0</v>
      </c>
      <c r="AG15" s="48">
        <f t="shared" si="17"/>
        <v>0</v>
      </c>
      <c r="AH15" s="48">
        <f t="shared" si="17"/>
        <v>0</v>
      </c>
      <c r="AI15" s="48">
        <f t="shared" si="17"/>
        <v>0</v>
      </c>
      <c r="AJ15" s="48">
        <f t="shared" si="17"/>
        <v>0</v>
      </c>
      <c r="AK15" s="36">
        <f t="shared" si="41"/>
        <v>0</v>
      </c>
      <c r="AL15" s="38">
        <f t="shared" si="18"/>
        <v>0</v>
      </c>
      <c r="AM15" s="38">
        <f t="shared" si="18"/>
        <v>0</v>
      </c>
      <c r="AN15" s="40">
        <f t="shared" si="18"/>
        <v>0</v>
      </c>
      <c r="AO15" s="50">
        <f t="shared" si="19"/>
        <v>0</v>
      </c>
      <c r="AP15" s="42">
        <f t="shared" si="20"/>
        <v>0</v>
      </c>
      <c r="AQ15" s="46">
        <f t="shared" si="21"/>
        <v>0</v>
      </c>
      <c r="AR15" s="47">
        <f t="shared" si="22"/>
        <v>0</v>
      </c>
      <c r="AS15" s="48">
        <f t="shared" si="22"/>
        <v>0</v>
      </c>
      <c r="AT15" s="48">
        <f t="shared" si="22"/>
        <v>0</v>
      </c>
      <c r="AU15" s="48">
        <f t="shared" si="22"/>
        <v>0</v>
      </c>
      <c r="AV15" s="48">
        <f t="shared" si="22"/>
        <v>0</v>
      </c>
      <c r="AW15" s="48">
        <f t="shared" si="22"/>
        <v>0</v>
      </c>
      <c r="AX15" s="36">
        <f t="shared" si="42"/>
        <v>0</v>
      </c>
      <c r="AY15" s="38">
        <f t="shared" si="43"/>
        <v>0</v>
      </c>
      <c r="AZ15" s="38">
        <f t="shared" si="43"/>
        <v>0</v>
      </c>
      <c r="BA15" s="40">
        <f t="shared" si="43"/>
        <v>0</v>
      </c>
      <c r="BB15" s="212">
        <f t="shared" si="44"/>
        <v>0</v>
      </c>
      <c r="BC15" s="51">
        <f t="shared" si="45"/>
        <v>0</v>
      </c>
      <c r="BD15" s="46">
        <f t="shared" si="46"/>
        <v>0</v>
      </c>
      <c r="BE15" s="47">
        <f t="shared" si="47"/>
        <v>0</v>
      </c>
      <c r="BF15" s="48">
        <f t="shared" si="47"/>
        <v>0</v>
      </c>
      <c r="BG15" s="48">
        <f t="shared" si="47"/>
        <v>0</v>
      </c>
      <c r="BH15" s="48">
        <f t="shared" si="47"/>
        <v>0</v>
      </c>
      <c r="BI15" s="48">
        <f t="shared" si="47"/>
        <v>0</v>
      </c>
      <c r="BJ15" s="48">
        <f t="shared" si="47"/>
        <v>0</v>
      </c>
      <c r="BK15" s="49">
        <f t="shared" si="47"/>
        <v>0</v>
      </c>
      <c r="BL15" s="50">
        <f t="shared" si="48"/>
        <v>0</v>
      </c>
      <c r="BM15" s="51">
        <f t="shared" si="51"/>
        <v>0</v>
      </c>
      <c r="BN15" s="46">
        <f t="shared" si="49"/>
        <v>0</v>
      </c>
      <c r="BO15" s="47">
        <f t="shared" si="50"/>
        <v>0</v>
      </c>
      <c r="BP15" s="48">
        <f t="shared" si="50"/>
        <v>0</v>
      </c>
      <c r="BQ15" s="48">
        <f t="shared" si="50"/>
        <v>0</v>
      </c>
      <c r="BR15" s="48">
        <f t="shared" si="50"/>
        <v>0</v>
      </c>
      <c r="BS15" s="48">
        <f t="shared" si="50"/>
        <v>0</v>
      </c>
      <c r="BT15" s="48">
        <f t="shared" si="50"/>
        <v>0</v>
      </c>
      <c r="BU15" s="49">
        <f t="shared" si="50"/>
        <v>0</v>
      </c>
      <c r="BV15" s="17"/>
    </row>
    <row r="16" spans="1:74" s="12" customFormat="1" ht="35.1" hidden="1" customHeight="1">
      <c r="A16" s="163" t="s">
        <v>9</v>
      </c>
      <c r="B16" s="210">
        <f t="shared" si="24"/>
        <v>0</v>
      </c>
      <c r="C16" s="43">
        <f t="shared" si="11"/>
        <v>0</v>
      </c>
      <c r="D16" s="36">
        <f t="shared" si="25"/>
        <v>0</v>
      </c>
      <c r="E16" s="34">
        <f t="shared" si="26"/>
        <v>0</v>
      </c>
      <c r="F16" s="44">
        <f t="shared" si="27"/>
        <v>0</v>
      </c>
      <c r="G16" s="44">
        <f t="shared" si="28"/>
        <v>0</v>
      </c>
      <c r="H16" s="44">
        <f t="shared" si="29"/>
        <v>0</v>
      </c>
      <c r="I16" s="44">
        <f t="shared" si="30"/>
        <v>0</v>
      </c>
      <c r="J16" s="45">
        <f t="shared" si="31"/>
        <v>0</v>
      </c>
      <c r="K16" s="36">
        <f t="shared" si="32"/>
        <v>0</v>
      </c>
      <c r="L16" s="34">
        <f t="shared" si="33"/>
        <v>0</v>
      </c>
      <c r="M16" s="34">
        <f t="shared" si="34"/>
        <v>0</v>
      </c>
      <c r="N16" s="35">
        <f t="shared" si="35"/>
        <v>0</v>
      </c>
      <c r="O16" s="39">
        <f t="shared" si="36"/>
        <v>0</v>
      </c>
      <c r="P16" s="36">
        <f t="shared" si="13"/>
        <v>0</v>
      </c>
      <c r="Q16" s="36">
        <f t="shared" si="37"/>
        <v>0</v>
      </c>
      <c r="R16" s="37">
        <f t="shared" si="14"/>
        <v>0</v>
      </c>
      <c r="S16" s="48">
        <f t="shared" si="14"/>
        <v>0</v>
      </c>
      <c r="T16" s="48">
        <f t="shared" si="14"/>
        <v>0</v>
      </c>
      <c r="U16" s="48">
        <f t="shared" si="14"/>
        <v>0</v>
      </c>
      <c r="V16" s="48">
        <f t="shared" si="14"/>
        <v>0</v>
      </c>
      <c r="W16" s="48">
        <f t="shared" si="14"/>
        <v>0</v>
      </c>
      <c r="X16" s="36">
        <f t="shared" si="38"/>
        <v>0</v>
      </c>
      <c r="Y16" s="38">
        <f t="shared" si="15"/>
        <v>0</v>
      </c>
      <c r="Z16" s="38">
        <f t="shared" si="15"/>
        <v>0</v>
      </c>
      <c r="AA16" s="40">
        <f t="shared" si="15"/>
        <v>0</v>
      </c>
      <c r="AB16" s="39">
        <f t="shared" si="39"/>
        <v>0</v>
      </c>
      <c r="AC16" s="46">
        <f t="shared" si="16"/>
        <v>0</v>
      </c>
      <c r="AD16" s="36">
        <f t="shared" si="40"/>
        <v>0</v>
      </c>
      <c r="AE16" s="47">
        <f t="shared" si="17"/>
        <v>0</v>
      </c>
      <c r="AF16" s="48">
        <f t="shared" si="17"/>
        <v>0</v>
      </c>
      <c r="AG16" s="48">
        <f t="shared" si="17"/>
        <v>0</v>
      </c>
      <c r="AH16" s="48">
        <f t="shared" si="17"/>
        <v>0</v>
      </c>
      <c r="AI16" s="48">
        <f t="shared" si="17"/>
        <v>0</v>
      </c>
      <c r="AJ16" s="48">
        <f t="shared" si="17"/>
        <v>0</v>
      </c>
      <c r="AK16" s="36">
        <f t="shared" si="41"/>
        <v>0</v>
      </c>
      <c r="AL16" s="38">
        <f t="shared" si="18"/>
        <v>0</v>
      </c>
      <c r="AM16" s="38">
        <f t="shared" si="18"/>
        <v>0</v>
      </c>
      <c r="AN16" s="40">
        <f t="shared" si="18"/>
        <v>0</v>
      </c>
      <c r="AO16" s="50">
        <f t="shared" si="19"/>
        <v>0</v>
      </c>
      <c r="AP16" s="42">
        <f t="shared" si="20"/>
        <v>0</v>
      </c>
      <c r="AQ16" s="46">
        <f t="shared" si="21"/>
        <v>0</v>
      </c>
      <c r="AR16" s="47">
        <f t="shared" si="22"/>
        <v>0</v>
      </c>
      <c r="AS16" s="48">
        <f t="shared" si="22"/>
        <v>0</v>
      </c>
      <c r="AT16" s="48">
        <f t="shared" si="22"/>
        <v>0</v>
      </c>
      <c r="AU16" s="48">
        <f t="shared" si="22"/>
        <v>0</v>
      </c>
      <c r="AV16" s="48">
        <f t="shared" si="22"/>
        <v>0</v>
      </c>
      <c r="AW16" s="48">
        <f t="shared" si="22"/>
        <v>0</v>
      </c>
      <c r="AX16" s="36">
        <f t="shared" si="42"/>
        <v>0</v>
      </c>
      <c r="AY16" s="38">
        <f t="shared" si="43"/>
        <v>0</v>
      </c>
      <c r="AZ16" s="38">
        <f t="shared" si="43"/>
        <v>0</v>
      </c>
      <c r="BA16" s="40">
        <f t="shared" si="43"/>
        <v>0</v>
      </c>
      <c r="BB16" s="212">
        <f t="shared" si="44"/>
        <v>0</v>
      </c>
      <c r="BC16" s="51">
        <f t="shared" si="45"/>
        <v>0</v>
      </c>
      <c r="BD16" s="46">
        <f t="shared" si="46"/>
        <v>0</v>
      </c>
      <c r="BE16" s="47">
        <f t="shared" si="47"/>
        <v>0</v>
      </c>
      <c r="BF16" s="48">
        <f t="shared" si="47"/>
        <v>0</v>
      </c>
      <c r="BG16" s="48">
        <f t="shared" si="47"/>
        <v>0</v>
      </c>
      <c r="BH16" s="48">
        <f t="shared" si="47"/>
        <v>0</v>
      </c>
      <c r="BI16" s="48">
        <f t="shared" si="47"/>
        <v>0</v>
      </c>
      <c r="BJ16" s="48">
        <f t="shared" si="47"/>
        <v>0</v>
      </c>
      <c r="BK16" s="49">
        <f t="shared" si="47"/>
        <v>0</v>
      </c>
      <c r="BL16" s="50">
        <f t="shared" si="48"/>
        <v>0</v>
      </c>
      <c r="BM16" s="51">
        <f t="shared" si="51"/>
        <v>0</v>
      </c>
      <c r="BN16" s="46">
        <f t="shared" si="49"/>
        <v>0</v>
      </c>
      <c r="BO16" s="47">
        <f t="shared" si="50"/>
        <v>0</v>
      </c>
      <c r="BP16" s="48">
        <f t="shared" si="50"/>
        <v>0</v>
      </c>
      <c r="BQ16" s="48">
        <f t="shared" si="50"/>
        <v>0</v>
      </c>
      <c r="BR16" s="48">
        <f t="shared" si="50"/>
        <v>0</v>
      </c>
      <c r="BS16" s="48">
        <f t="shared" si="50"/>
        <v>0</v>
      </c>
      <c r="BT16" s="48">
        <f t="shared" si="50"/>
        <v>0</v>
      </c>
      <c r="BU16" s="49">
        <f t="shared" si="50"/>
        <v>0</v>
      </c>
      <c r="BV16" s="13"/>
    </row>
    <row r="17" spans="1:74" s="12" customFormat="1" ht="35.1" hidden="1" customHeight="1">
      <c r="A17" s="164" t="s">
        <v>28</v>
      </c>
      <c r="B17" s="210">
        <f t="shared" si="24"/>
        <v>0</v>
      </c>
      <c r="C17" s="43">
        <f t="shared" si="11"/>
        <v>0</v>
      </c>
      <c r="D17" s="36">
        <f t="shared" si="25"/>
        <v>0</v>
      </c>
      <c r="E17" s="34">
        <f t="shared" si="26"/>
        <v>0</v>
      </c>
      <c r="F17" s="44">
        <f t="shared" si="27"/>
        <v>0</v>
      </c>
      <c r="G17" s="44">
        <f t="shared" si="28"/>
        <v>0</v>
      </c>
      <c r="H17" s="44">
        <f t="shared" si="29"/>
        <v>0</v>
      </c>
      <c r="I17" s="44">
        <f t="shared" si="30"/>
        <v>0</v>
      </c>
      <c r="J17" s="45">
        <f t="shared" si="31"/>
        <v>0</v>
      </c>
      <c r="K17" s="36">
        <f t="shared" si="32"/>
        <v>0</v>
      </c>
      <c r="L17" s="34">
        <f t="shared" si="33"/>
        <v>0</v>
      </c>
      <c r="M17" s="34">
        <f t="shared" si="34"/>
        <v>0</v>
      </c>
      <c r="N17" s="35">
        <f t="shared" si="35"/>
        <v>0</v>
      </c>
      <c r="O17" s="39">
        <f t="shared" si="36"/>
        <v>0</v>
      </c>
      <c r="P17" s="36">
        <f t="shared" si="13"/>
        <v>0</v>
      </c>
      <c r="Q17" s="36">
        <f t="shared" si="37"/>
        <v>0</v>
      </c>
      <c r="R17" s="37">
        <f t="shared" si="14"/>
        <v>0</v>
      </c>
      <c r="S17" s="48">
        <f t="shared" si="14"/>
        <v>0</v>
      </c>
      <c r="T17" s="48">
        <f t="shared" si="14"/>
        <v>0</v>
      </c>
      <c r="U17" s="48">
        <f t="shared" si="14"/>
        <v>0</v>
      </c>
      <c r="V17" s="48">
        <f t="shared" si="14"/>
        <v>0</v>
      </c>
      <c r="W17" s="48">
        <f t="shared" si="14"/>
        <v>0</v>
      </c>
      <c r="X17" s="36">
        <f t="shared" si="38"/>
        <v>0</v>
      </c>
      <c r="Y17" s="38">
        <f t="shared" si="15"/>
        <v>0</v>
      </c>
      <c r="Z17" s="38">
        <f t="shared" si="15"/>
        <v>0</v>
      </c>
      <c r="AA17" s="40">
        <f t="shared" si="15"/>
        <v>0</v>
      </c>
      <c r="AB17" s="39">
        <f t="shared" si="39"/>
        <v>0</v>
      </c>
      <c r="AC17" s="46">
        <f t="shared" si="16"/>
        <v>0</v>
      </c>
      <c r="AD17" s="36">
        <f t="shared" si="40"/>
        <v>0</v>
      </c>
      <c r="AE17" s="47">
        <f t="shared" si="17"/>
        <v>0</v>
      </c>
      <c r="AF17" s="48">
        <f t="shared" si="17"/>
        <v>0</v>
      </c>
      <c r="AG17" s="48">
        <f t="shared" si="17"/>
        <v>0</v>
      </c>
      <c r="AH17" s="48">
        <f t="shared" si="17"/>
        <v>0</v>
      </c>
      <c r="AI17" s="48">
        <f t="shared" si="17"/>
        <v>0</v>
      </c>
      <c r="AJ17" s="48">
        <f t="shared" si="17"/>
        <v>0</v>
      </c>
      <c r="AK17" s="36">
        <f t="shared" si="41"/>
        <v>0</v>
      </c>
      <c r="AL17" s="38">
        <f t="shared" si="18"/>
        <v>0</v>
      </c>
      <c r="AM17" s="38">
        <f t="shared" si="18"/>
        <v>0</v>
      </c>
      <c r="AN17" s="40">
        <f t="shared" si="18"/>
        <v>0</v>
      </c>
      <c r="AO17" s="50">
        <f t="shared" si="19"/>
        <v>0</v>
      </c>
      <c r="AP17" s="42">
        <f t="shared" si="20"/>
        <v>0</v>
      </c>
      <c r="AQ17" s="46">
        <f t="shared" si="21"/>
        <v>0</v>
      </c>
      <c r="AR17" s="47">
        <f t="shared" si="22"/>
        <v>0</v>
      </c>
      <c r="AS17" s="48">
        <f t="shared" si="22"/>
        <v>0</v>
      </c>
      <c r="AT17" s="48">
        <f t="shared" si="22"/>
        <v>0</v>
      </c>
      <c r="AU17" s="48">
        <f t="shared" si="22"/>
        <v>0</v>
      </c>
      <c r="AV17" s="48">
        <f t="shared" si="22"/>
        <v>0</v>
      </c>
      <c r="AW17" s="48">
        <f t="shared" si="22"/>
        <v>0</v>
      </c>
      <c r="AX17" s="36">
        <f t="shared" si="42"/>
        <v>0</v>
      </c>
      <c r="AY17" s="38">
        <f t="shared" si="43"/>
        <v>0</v>
      </c>
      <c r="AZ17" s="38">
        <f t="shared" si="43"/>
        <v>0</v>
      </c>
      <c r="BA17" s="40">
        <f t="shared" si="43"/>
        <v>0</v>
      </c>
      <c r="BB17" s="212">
        <f t="shared" si="44"/>
        <v>0</v>
      </c>
      <c r="BC17" s="51">
        <f t="shared" si="45"/>
        <v>0</v>
      </c>
      <c r="BD17" s="46">
        <f t="shared" si="46"/>
        <v>0</v>
      </c>
      <c r="BE17" s="47">
        <f t="shared" si="47"/>
        <v>0</v>
      </c>
      <c r="BF17" s="48">
        <f t="shared" si="47"/>
        <v>0</v>
      </c>
      <c r="BG17" s="48">
        <f t="shared" si="47"/>
        <v>0</v>
      </c>
      <c r="BH17" s="48">
        <f t="shared" si="47"/>
        <v>0</v>
      </c>
      <c r="BI17" s="48">
        <f t="shared" si="47"/>
        <v>0</v>
      </c>
      <c r="BJ17" s="48">
        <f t="shared" si="47"/>
        <v>0</v>
      </c>
      <c r="BK17" s="49">
        <f t="shared" si="47"/>
        <v>0</v>
      </c>
      <c r="BL17" s="50">
        <f t="shared" si="48"/>
        <v>0</v>
      </c>
      <c r="BM17" s="51">
        <f t="shared" si="51"/>
        <v>0</v>
      </c>
      <c r="BN17" s="46">
        <f t="shared" si="49"/>
        <v>0</v>
      </c>
      <c r="BO17" s="47">
        <f t="shared" si="50"/>
        <v>0</v>
      </c>
      <c r="BP17" s="48">
        <f t="shared" si="50"/>
        <v>0</v>
      </c>
      <c r="BQ17" s="48">
        <f t="shared" si="50"/>
        <v>0</v>
      </c>
      <c r="BR17" s="48">
        <f t="shared" si="50"/>
        <v>0</v>
      </c>
      <c r="BS17" s="48">
        <f t="shared" si="50"/>
        <v>0</v>
      </c>
      <c r="BT17" s="48">
        <f t="shared" si="50"/>
        <v>0</v>
      </c>
      <c r="BU17" s="49">
        <f t="shared" si="50"/>
        <v>0</v>
      </c>
      <c r="BV17" s="13"/>
    </row>
    <row r="18" spans="1:74" s="12" customFormat="1" ht="35.1" hidden="1" customHeight="1">
      <c r="A18" s="165" t="s">
        <v>11</v>
      </c>
      <c r="B18" s="210">
        <f t="shared" si="24"/>
        <v>0</v>
      </c>
      <c r="C18" s="43">
        <f t="shared" si="11"/>
        <v>0</v>
      </c>
      <c r="D18" s="36">
        <f t="shared" si="25"/>
        <v>0</v>
      </c>
      <c r="E18" s="34">
        <f t="shared" si="26"/>
        <v>0</v>
      </c>
      <c r="F18" s="44">
        <f t="shared" si="27"/>
        <v>0</v>
      </c>
      <c r="G18" s="44">
        <f t="shared" si="28"/>
        <v>0</v>
      </c>
      <c r="H18" s="44">
        <f t="shared" si="29"/>
        <v>0</v>
      </c>
      <c r="I18" s="44">
        <f t="shared" si="30"/>
        <v>0</v>
      </c>
      <c r="J18" s="45">
        <f t="shared" si="31"/>
        <v>0</v>
      </c>
      <c r="K18" s="36">
        <f t="shared" si="32"/>
        <v>0</v>
      </c>
      <c r="L18" s="34">
        <f t="shared" si="33"/>
        <v>0</v>
      </c>
      <c r="M18" s="34">
        <f t="shared" si="34"/>
        <v>0</v>
      </c>
      <c r="N18" s="35">
        <f t="shared" si="35"/>
        <v>0</v>
      </c>
      <c r="O18" s="39">
        <f t="shared" si="36"/>
        <v>0</v>
      </c>
      <c r="P18" s="36">
        <f t="shared" si="13"/>
        <v>0</v>
      </c>
      <c r="Q18" s="36">
        <f t="shared" si="37"/>
        <v>0</v>
      </c>
      <c r="R18" s="37">
        <f t="shared" ref="R18:W32" si="52">COUNTIFS(n시군,$A18,n사업단계,R$6,n사업유형,$O$4)</f>
        <v>0</v>
      </c>
      <c r="S18" s="48">
        <f t="shared" si="52"/>
        <v>0</v>
      </c>
      <c r="T18" s="48">
        <f t="shared" si="52"/>
        <v>0</v>
      </c>
      <c r="U18" s="48">
        <f t="shared" si="52"/>
        <v>0</v>
      </c>
      <c r="V18" s="48">
        <f t="shared" si="52"/>
        <v>0</v>
      </c>
      <c r="W18" s="48">
        <f t="shared" si="52"/>
        <v>0</v>
      </c>
      <c r="X18" s="36">
        <f t="shared" si="38"/>
        <v>0</v>
      </c>
      <c r="Y18" s="38">
        <f t="shared" si="15"/>
        <v>0</v>
      </c>
      <c r="Z18" s="38">
        <f t="shared" si="15"/>
        <v>0</v>
      </c>
      <c r="AA18" s="40">
        <f t="shared" si="15"/>
        <v>0</v>
      </c>
      <c r="AB18" s="39">
        <f t="shared" si="39"/>
        <v>0</v>
      </c>
      <c r="AC18" s="46">
        <f t="shared" si="16"/>
        <v>0</v>
      </c>
      <c r="AD18" s="36">
        <f t="shared" si="40"/>
        <v>0</v>
      </c>
      <c r="AE18" s="47">
        <f t="shared" ref="AE18:AJ32" si="53">COUNTIFS(n시군,$A18,n사업단계,AE$6,n사업유형,$AB$4)</f>
        <v>0</v>
      </c>
      <c r="AF18" s="48">
        <f t="shared" si="53"/>
        <v>0</v>
      </c>
      <c r="AG18" s="48">
        <f t="shared" si="53"/>
        <v>0</v>
      </c>
      <c r="AH18" s="48">
        <f t="shared" si="53"/>
        <v>0</v>
      </c>
      <c r="AI18" s="48">
        <f t="shared" si="53"/>
        <v>0</v>
      </c>
      <c r="AJ18" s="48">
        <f t="shared" si="53"/>
        <v>0</v>
      </c>
      <c r="AK18" s="36">
        <f t="shared" si="41"/>
        <v>0</v>
      </c>
      <c r="AL18" s="38">
        <f t="shared" si="18"/>
        <v>0</v>
      </c>
      <c r="AM18" s="38">
        <f t="shared" si="18"/>
        <v>0</v>
      </c>
      <c r="AN18" s="40">
        <f t="shared" si="18"/>
        <v>0</v>
      </c>
      <c r="AO18" s="50">
        <f t="shared" si="19"/>
        <v>0</v>
      </c>
      <c r="AP18" s="42">
        <f t="shared" si="20"/>
        <v>0</v>
      </c>
      <c r="AQ18" s="46">
        <f t="shared" si="21"/>
        <v>0</v>
      </c>
      <c r="AR18" s="47">
        <f t="shared" ref="AR18:AW32" si="54">COUNTIFS(n시군,$A18,n사업단계,AR$6,n사업유형,$AO$4)</f>
        <v>0</v>
      </c>
      <c r="AS18" s="48">
        <f t="shared" si="54"/>
        <v>0</v>
      </c>
      <c r="AT18" s="48">
        <f t="shared" si="54"/>
        <v>0</v>
      </c>
      <c r="AU18" s="48">
        <f t="shared" si="54"/>
        <v>0</v>
      </c>
      <c r="AV18" s="48">
        <f t="shared" si="54"/>
        <v>0</v>
      </c>
      <c r="AW18" s="48">
        <f t="shared" si="54"/>
        <v>0</v>
      </c>
      <c r="AX18" s="36">
        <f t="shared" si="42"/>
        <v>0</v>
      </c>
      <c r="AY18" s="38">
        <f t="shared" si="43"/>
        <v>0</v>
      </c>
      <c r="AZ18" s="38">
        <f t="shared" si="43"/>
        <v>0</v>
      </c>
      <c r="BA18" s="40">
        <f t="shared" si="43"/>
        <v>0</v>
      </c>
      <c r="BB18" s="212">
        <f t="shared" si="44"/>
        <v>0</v>
      </c>
      <c r="BC18" s="51">
        <f t="shared" si="45"/>
        <v>0</v>
      </c>
      <c r="BD18" s="46">
        <f t="shared" si="46"/>
        <v>0</v>
      </c>
      <c r="BE18" s="47">
        <f t="shared" si="47"/>
        <v>0</v>
      </c>
      <c r="BF18" s="48">
        <f t="shared" si="47"/>
        <v>0</v>
      </c>
      <c r="BG18" s="48">
        <f t="shared" si="47"/>
        <v>0</v>
      </c>
      <c r="BH18" s="48">
        <f t="shared" si="47"/>
        <v>0</v>
      </c>
      <c r="BI18" s="48">
        <f t="shared" si="47"/>
        <v>0</v>
      </c>
      <c r="BJ18" s="48">
        <f t="shared" si="47"/>
        <v>0</v>
      </c>
      <c r="BK18" s="49">
        <f t="shared" si="47"/>
        <v>0</v>
      </c>
      <c r="BL18" s="50">
        <f t="shared" si="48"/>
        <v>0</v>
      </c>
      <c r="BM18" s="51">
        <f t="shared" si="51"/>
        <v>0</v>
      </c>
      <c r="BN18" s="46">
        <f t="shared" si="49"/>
        <v>0</v>
      </c>
      <c r="BO18" s="47">
        <f t="shared" si="50"/>
        <v>0</v>
      </c>
      <c r="BP18" s="48">
        <f t="shared" si="50"/>
        <v>0</v>
      </c>
      <c r="BQ18" s="48">
        <f t="shared" si="50"/>
        <v>0</v>
      </c>
      <c r="BR18" s="48">
        <f t="shared" si="50"/>
        <v>0</v>
      </c>
      <c r="BS18" s="48">
        <f t="shared" si="50"/>
        <v>0</v>
      </c>
      <c r="BT18" s="48">
        <f t="shared" si="50"/>
        <v>0</v>
      </c>
      <c r="BU18" s="49">
        <f t="shared" si="50"/>
        <v>0</v>
      </c>
      <c r="BV18" s="13"/>
    </row>
    <row r="19" spans="1:74" s="12" customFormat="1" ht="35.1" hidden="1" customHeight="1">
      <c r="A19" s="165" t="s">
        <v>16</v>
      </c>
      <c r="B19" s="210">
        <f t="shared" si="24"/>
        <v>0</v>
      </c>
      <c r="C19" s="43">
        <f t="shared" si="11"/>
        <v>0</v>
      </c>
      <c r="D19" s="36">
        <f t="shared" si="25"/>
        <v>0</v>
      </c>
      <c r="E19" s="34">
        <f t="shared" si="26"/>
        <v>0</v>
      </c>
      <c r="F19" s="44">
        <f t="shared" si="27"/>
        <v>0</v>
      </c>
      <c r="G19" s="44">
        <f t="shared" si="28"/>
        <v>0</v>
      </c>
      <c r="H19" s="44">
        <f t="shared" si="29"/>
        <v>0</v>
      </c>
      <c r="I19" s="44">
        <f t="shared" si="30"/>
        <v>0</v>
      </c>
      <c r="J19" s="44">
        <f t="shared" si="31"/>
        <v>0</v>
      </c>
      <c r="K19" s="36">
        <f t="shared" si="32"/>
        <v>0</v>
      </c>
      <c r="L19" s="34">
        <f t="shared" si="33"/>
        <v>0</v>
      </c>
      <c r="M19" s="34">
        <f t="shared" si="34"/>
        <v>0</v>
      </c>
      <c r="N19" s="35">
        <f t="shared" si="35"/>
        <v>0</v>
      </c>
      <c r="O19" s="39">
        <f t="shared" si="36"/>
        <v>0</v>
      </c>
      <c r="P19" s="36">
        <f t="shared" si="13"/>
        <v>0</v>
      </c>
      <c r="Q19" s="36">
        <f t="shared" si="37"/>
        <v>0</v>
      </c>
      <c r="R19" s="37">
        <f t="shared" si="52"/>
        <v>0</v>
      </c>
      <c r="S19" s="120">
        <f t="shared" si="52"/>
        <v>0</v>
      </c>
      <c r="T19" s="120">
        <f t="shared" si="52"/>
        <v>0</v>
      </c>
      <c r="U19" s="120">
        <f t="shared" si="52"/>
        <v>0</v>
      </c>
      <c r="V19" s="120">
        <f t="shared" si="52"/>
        <v>0</v>
      </c>
      <c r="W19" s="120">
        <f t="shared" si="52"/>
        <v>0</v>
      </c>
      <c r="X19" s="36">
        <f t="shared" si="38"/>
        <v>0</v>
      </c>
      <c r="Y19" s="38">
        <f t="shared" si="15"/>
        <v>0</v>
      </c>
      <c r="Z19" s="38">
        <f t="shared" si="15"/>
        <v>0</v>
      </c>
      <c r="AA19" s="40">
        <f t="shared" si="15"/>
        <v>0</v>
      </c>
      <c r="AB19" s="39">
        <f t="shared" si="39"/>
        <v>0</v>
      </c>
      <c r="AC19" s="46">
        <f t="shared" si="16"/>
        <v>0</v>
      </c>
      <c r="AD19" s="36">
        <f t="shared" si="40"/>
        <v>0</v>
      </c>
      <c r="AE19" s="47">
        <f t="shared" si="53"/>
        <v>0</v>
      </c>
      <c r="AF19" s="48">
        <f t="shared" si="53"/>
        <v>0</v>
      </c>
      <c r="AG19" s="48">
        <f t="shared" si="53"/>
        <v>0</v>
      </c>
      <c r="AH19" s="48">
        <f t="shared" si="53"/>
        <v>0</v>
      </c>
      <c r="AI19" s="48">
        <f t="shared" si="53"/>
        <v>0</v>
      </c>
      <c r="AJ19" s="48">
        <f t="shared" si="53"/>
        <v>0</v>
      </c>
      <c r="AK19" s="36">
        <f t="shared" si="41"/>
        <v>0</v>
      </c>
      <c r="AL19" s="38">
        <f t="shared" si="18"/>
        <v>0</v>
      </c>
      <c r="AM19" s="38">
        <f t="shared" si="18"/>
        <v>0</v>
      </c>
      <c r="AN19" s="40">
        <f t="shared" si="18"/>
        <v>0</v>
      </c>
      <c r="AO19" s="50">
        <f t="shared" si="19"/>
        <v>0</v>
      </c>
      <c r="AP19" s="42">
        <f t="shared" si="20"/>
        <v>0</v>
      </c>
      <c r="AQ19" s="46">
        <f t="shared" si="21"/>
        <v>0</v>
      </c>
      <c r="AR19" s="47">
        <f t="shared" si="54"/>
        <v>0</v>
      </c>
      <c r="AS19" s="48">
        <f t="shared" si="54"/>
        <v>0</v>
      </c>
      <c r="AT19" s="48">
        <f t="shared" si="54"/>
        <v>0</v>
      </c>
      <c r="AU19" s="48">
        <f t="shared" si="54"/>
        <v>0</v>
      </c>
      <c r="AV19" s="48">
        <f t="shared" si="54"/>
        <v>0</v>
      </c>
      <c r="AW19" s="48">
        <f t="shared" si="54"/>
        <v>0</v>
      </c>
      <c r="AX19" s="36">
        <f t="shared" si="42"/>
        <v>0</v>
      </c>
      <c r="AY19" s="38">
        <f t="shared" si="43"/>
        <v>0</v>
      </c>
      <c r="AZ19" s="38">
        <f t="shared" si="43"/>
        <v>0</v>
      </c>
      <c r="BA19" s="40">
        <f t="shared" si="43"/>
        <v>0</v>
      </c>
      <c r="BB19" s="212">
        <f t="shared" si="44"/>
        <v>0</v>
      </c>
      <c r="BC19" s="51">
        <f t="shared" si="45"/>
        <v>0</v>
      </c>
      <c r="BD19" s="46">
        <f t="shared" si="46"/>
        <v>0</v>
      </c>
      <c r="BE19" s="47">
        <f t="shared" ref="BE19:BK32" si="55">COUNTIFS(n시군,$A19,n사업단계,BE$6,n사업유형,$BB$4)</f>
        <v>0</v>
      </c>
      <c r="BF19" s="48">
        <f t="shared" si="55"/>
        <v>0</v>
      </c>
      <c r="BG19" s="48">
        <f t="shared" si="55"/>
        <v>0</v>
      </c>
      <c r="BH19" s="48">
        <f t="shared" si="55"/>
        <v>0</v>
      </c>
      <c r="BI19" s="48">
        <f t="shared" si="55"/>
        <v>0</v>
      </c>
      <c r="BJ19" s="48">
        <f t="shared" si="55"/>
        <v>0</v>
      </c>
      <c r="BK19" s="49">
        <f t="shared" si="55"/>
        <v>0</v>
      </c>
      <c r="BL19" s="50">
        <f t="shared" si="48"/>
        <v>0</v>
      </c>
      <c r="BM19" s="51">
        <f t="shared" si="51"/>
        <v>0</v>
      </c>
      <c r="BN19" s="46">
        <f t="shared" si="49"/>
        <v>0</v>
      </c>
      <c r="BO19" s="47">
        <f t="shared" ref="BO19:BU32" si="56">COUNTIFS(n시군,$A19,n사업단계,BO$6,n사업유형,$BL$4)</f>
        <v>0</v>
      </c>
      <c r="BP19" s="48">
        <f t="shared" si="56"/>
        <v>0</v>
      </c>
      <c r="BQ19" s="48">
        <f t="shared" si="56"/>
        <v>0</v>
      </c>
      <c r="BR19" s="48">
        <f t="shared" si="56"/>
        <v>0</v>
      </c>
      <c r="BS19" s="48">
        <f t="shared" si="56"/>
        <v>0</v>
      </c>
      <c r="BT19" s="48">
        <f t="shared" si="56"/>
        <v>0</v>
      </c>
      <c r="BU19" s="49">
        <f t="shared" si="56"/>
        <v>0</v>
      </c>
      <c r="BV19" s="18"/>
    </row>
    <row r="20" spans="1:74" s="12" customFormat="1" ht="35.1" hidden="1" customHeight="1">
      <c r="A20" s="165" t="s">
        <v>24</v>
      </c>
      <c r="B20" s="210">
        <f t="shared" si="24"/>
        <v>0</v>
      </c>
      <c r="C20" s="43">
        <f t="shared" si="11"/>
        <v>0</v>
      </c>
      <c r="D20" s="36">
        <f t="shared" si="25"/>
        <v>0</v>
      </c>
      <c r="E20" s="34">
        <f t="shared" si="26"/>
        <v>0</v>
      </c>
      <c r="F20" s="44">
        <f t="shared" si="27"/>
        <v>0</v>
      </c>
      <c r="G20" s="44">
        <f t="shared" si="28"/>
        <v>0</v>
      </c>
      <c r="H20" s="44">
        <f t="shared" si="29"/>
        <v>0</v>
      </c>
      <c r="I20" s="44">
        <f t="shared" si="30"/>
        <v>0</v>
      </c>
      <c r="J20" s="44">
        <f t="shared" si="31"/>
        <v>0</v>
      </c>
      <c r="K20" s="36">
        <f t="shared" si="32"/>
        <v>0</v>
      </c>
      <c r="L20" s="34">
        <f t="shared" si="33"/>
        <v>0</v>
      </c>
      <c r="M20" s="34">
        <f t="shared" si="34"/>
        <v>0</v>
      </c>
      <c r="N20" s="35">
        <f t="shared" si="35"/>
        <v>0</v>
      </c>
      <c r="O20" s="39">
        <f t="shared" si="36"/>
        <v>0</v>
      </c>
      <c r="P20" s="36">
        <f t="shared" si="13"/>
        <v>0</v>
      </c>
      <c r="Q20" s="36">
        <f t="shared" si="37"/>
        <v>0</v>
      </c>
      <c r="R20" s="37">
        <f t="shared" si="52"/>
        <v>0</v>
      </c>
      <c r="S20" s="120">
        <f t="shared" si="52"/>
        <v>0</v>
      </c>
      <c r="T20" s="120">
        <f t="shared" si="52"/>
        <v>0</v>
      </c>
      <c r="U20" s="120">
        <f t="shared" si="52"/>
        <v>0</v>
      </c>
      <c r="V20" s="120">
        <f t="shared" si="52"/>
        <v>0</v>
      </c>
      <c r="W20" s="120">
        <f t="shared" si="52"/>
        <v>0</v>
      </c>
      <c r="X20" s="36">
        <f t="shared" si="38"/>
        <v>0</v>
      </c>
      <c r="Y20" s="38">
        <f t="shared" si="15"/>
        <v>0</v>
      </c>
      <c r="Z20" s="38">
        <f t="shared" si="15"/>
        <v>0</v>
      </c>
      <c r="AA20" s="40">
        <f t="shared" si="15"/>
        <v>0</v>
      </c>
      <c r="AB20" s="39">
        <f t="shared" si="39"/>
        <v>0</v>
      </c>
      <c r="AC20" s="46">
        <f t="shared" si="16"/>
        <v>0</v>
      </c>
      <c r="AD20" s="36">
        <f t="shared" si="40"/>
        <v>0</v>
      </c>
      <c r="AE20" s="47">
        <f t="shared" si="53"/>
        <v>0</v>
      </c>
      <c r="AF20" s="48">
        <f t="shared" si="53"/>
        <v>0</v>
      </c>
      <c r="AG20" s="48">
        <f t="shared" si="53"/>
        <v>0</v>
      </c>
      <c r="AH20" s="48">
        <f t="shared" si="53"/>
        <v>0</v>
      </c>
      <c r="AI20" s="48">
        <f t="shared" si="53"/>
        <v>0</v>
      </c>
      <c r="AJ20" s="48">
        <f t="shared" si="53"/>
        <v>0</v>
      </c>
      <c r="AK20" s="36">
        <f t="shared" si="41"/>
        <v>0</v>
      </c>
      <c r="AL20" s="38">
        <f t="shared" si="18"/>
        <v>0</v>
      </c>
      <c r="AM20" s="38">
        <f t="shared" si="18"/>
        <v>0</v>
      </c>
      <c r="AN20" s="40">
        <f t="shared" si="18"/>
        <v>0</v>
      </c>
      <c r="AO20" s="50">
        <f t="shared" si="19"/>
        <v>0</v>
      </c>
      <c r="AP20" s="42">
        <f t="shared" si="20"/>
        <v>0</v>
      </c>
      <c r="AQ20" s="46">
        <f t="shared" si="21"/>
        <v>0</v>
      </c>
      <c r="AR20" s="47">
        <f t="shared" si="54"/>
        <v>0</v>
      </c>
      <c r="AS20" s="48">
        <f t="shared" si="54"/>
        <v>0</v>
      </c>
      <c r="AT20" s="48">
        <f t="shared" si="54"/>
        <v>0</v>
      </c>
      <c r="AU20" s="48">
        <f t="shared" si="54"/>
        <v>0</v>
      </c>
      <c r="AV20" s="48">
        <f t="shared" si="54"/>
        <v>0</v>
      </c>
      <c r="AW20" s="48">
        <f t="shared" si="54"/>
        <v>0</v>
      </c>
      <c r="AX20" s="36">
        <f t="shared" si="42"/>
        <v>0</v>
      </c>
      <c r="AY20" s="38">
        <f t="shared" si="43"/>
        <v>0</v>
      </c>
      <c r="AZ20" s="38">
        <f t="shared" si="43"/>
        <v>0</v>
      </c>
      <c r="BA20" s="40">
        <f t="shared" si="43"/>
        <v>0</v>
      </c>
      <c r="BB20" s="212">
        <f t="shared" si="44"/>
        <v>0</v>
      </c>
      <c r="BC20" s="51">
        <f t="shared" si="45"/>
        <v>0</v>
      </c>
      <c r="BD20" s="46">
        <f t="shared" si="46"/>
        <v>0</v>
      </c>
      <c r="BE20" s="47">
        <f t="shared" si="55"/>
        <v>0</v>
      </c>
      <c r="BF20" s="48">
        <f t="shared" si="55"/>
        <v>0</v>
      </c>
      <c r="BG20" s="48">
        <f t="shared" si="55"/>
        <v>0</v>
      </c>
      <c r="BH20" s="48">
        <f t="shared" si="55"/>
        <v>0</v>
      </c>
      <c r="BI20" s="48">
        <f t="shared" si="55"/>
        <v>0</v>
      </c>
      <c r="BJ20" s="48">
        <f t="shared" si="55"/>
        <v>0</v>
      </c>
      <c r="BK20" s="49">
        <f t="shared" si="55"/>
        <v>0</v>
      </c>
      <c r="BL20" s="50">
        <f t="shared" si="48"/>
        <v>0</v>
      </c>
      <c r="BM20" s="51">
        <f t="shared" si="51"/>
        <v>0</v>
      </c>
      <c r="BN20" s="46">
        <f t="shared" si="49"/>
        <v>0</v>
      </c>
      <c r="BO20" s="47">
        <f t="shared" si="56"/>
        <v>0</v>
      </c>
      <c r="BP20" s="48">
        <f t="shared" si="56"/>
        <v>0</v>
      </c>
      <c r="BQ20" s="48">
        <f t="shared" si="56"/>
        <v>0</v>
      </c>
      <c r="BR20" s="48">
        <f t="shared" si="56"/>
        <v>0</v>
      </c>
      <c r="BS20" s="48">
        <f t="shared" si="56"/>
        <v>0</v>
      </c>
      <c r="BT20" s="48">
        <f t="shared" si="56"/>
        <v>0</v>
      </c>
      <c r="BU20" s="49">
        <f t="shared" si="56"/>
        <v>0</v>
      </c>
      <c r="BV20" s="17"/>
    </row>
    <row r="21" spans="1:74" s="12" customFormat="1" ht="35.1" customHeight="1">
      <c r="A21" s="164" t="s">
        <v>64</v>
      </c>
      <c r="B21" s="210">
        <f t="shared" si="24"/>
        <v>3</v>
      </c>
      <c r="C21" s="43">
        <f t="shared" si="11"/>
        <v>0</v>
      </c>
      <c r="D21" s="36">
        <f t="shared" si="25"/>
        <v>3</v>
      </c>
      <c r="E21" s="34">
        <f t="shared" si="26"/>
        <v>0</v>
      </c>
      <c r="F21" s="44">
        <f t="shared" si="27"/>
        <v>0</v>
      </c>
      <c r="G21" s="44">
        <f t="shared" si="28"/>
        <v>0</v>
      </c>
      <c r="H21" s="44">
        <f t="shared" si="29"/>
        <v>0</v>
      </c>
      <c r="I21" s="44">
        <f t="shared" si="30"/>
        <v>1</v>
      </c>
      <c r="J21" s="44">
        <f t="shared" si="31"/>
        <v>2</v>
      </c>
      <c r="K21" s="36">
        <f t="shared" si="32"/>
        <v>0</v>
      </c>
      <c r="L21" s="34">
        <f t="shared" si="33"/>
        <v>0</v>
      </c>
      <c r="M21" s="34">
        <f t="shared" si="34"/>
        <v>0</v>
      </c>
      <c r="N21" s="35">
        <f t="shared" si="35"/>
        <v>0</v>
      </c>
      <c r="O21" s="39">
        <f t="shared" si="36"/>
        <v>3</v>
      </c>
      <c r="P21" s="36">
        <f t="shared" si="13"/>
        <v>0</v>
      </c>
      <c r="Q21" s="36">
        <f t="shared" si="37"/>
        <v>3</v>
      </c>
      <c r="R21" s="37">
        <f t="shared" si="52"/>
        <v>0</v>
      </c>
      <c r="S21" s="120">
        <f t="shared" si="52"/>
        <v>0</v>
      </c>
      <c r="T21" s="120">
        <f t="shared" si="52"/>
        <v>0</v>
      </c>
      <c r="U21" s="120">
        <f t="shared" si="52"/>
        <v>0</v>
      </c>
      <c r="V21" s="120">
        <f t="shared" si="52"/>
        <v>1</v>
      </c>
      <c r="W21" s="120">
        <f t="shared" si="52"/>
        <v>2</v>
      </c>
      <c r="X21" s="36">
        <f t="shared" si="38"/>
        <v>0</v>
      </c>
      <c r="Y21" s="38">
        <f t="shared" si="15"/>
        <v>0</v>
      </c>
      <c r="Z21" s="38">
        <f t="shared" si="15"/>
        <v>0</v>
      </c>
      <c r="AA21" s="40">
        <f t="shared" si="15"/>
        <v>0</v>
      </c>
      <c r="AB21" s="39">
        <f t="shared" si="39"/>
        <v>0</v>
      </c>
      <c r="AC21" s="46">
        <f t="shared" si="16"/>
        <v>0</v>
      </c>
      <c r="AD21" s="36">
        <f t="shared" si="40"/>
        <v>0</v>
      </c>
      <c r="AE21" s="47">
        <f t="shared" si="53"/>
        <v>0</v>
      </c>
      <c r="AF21" s="48">
        <f t="shared" si="53"/>
        <v>0</v>
      </c>
      <c r="AG21" s="48">
        <f t="shared" si="53"/>
        <v>0</v>
      </c>
      <c r="AH21" s="48">
        <f t="shared" si="53"/>
        <v>0</v>
      </c>
      <c r="AI21" s="48">
        <f t="shared" si="53"/>
        <v>0</v>
      </c>
      <c r="AJ21" s="48">
        <f t="shared" si="53"/>
        <v>0</v>
      </c>
      <c r="AK21" s="36">
        <f t="shared" si="41"/>
        <v>0</v>
      </c>
      <c r="AL21" s="38">
        <f t="shared" si="18"/>
        <v>0</v>
      </c>
      <c r="AM21" s="38">
        <f t="shared" si="18"/>
        <v>0</v>
      </c>
      <c r="AN21" s="40">
        <f t="shared" si="18"/>
        <v>0</v>
      </c>
      <c r="AO21" s="50">
        <f t="shared" si="19"/>
        <v>0</v>
      </c>
      <c r="AP21" s="42">
        <f t="shared" si="20"/>
        <v>0</v>
      </c>
      <c r="AQ21" s="46">
        <f t="shared" si="21"/>
        <v>0</v>
      </c>
      <c r="AR21" s="47">
        <f t="shared" si="54"/>
        <v>0</v>
      </c>
      <c r="AS21" s="48">
        <f t="shared" si="54"/>
        <v>0</v>
      </c>
      <c r="AT21" s="48">
        <f t="shared" si="54"/>
        <v>0</v>
      </c>
      <c r="AU21" s="48">
        <f t="shared" si="54"/>
        <v>0</v>
      </c>
      <c r="AV21" s="48">
        <f t="shared" si="54"/>
        <v>0</v>
      </c>
      <c r="AW21" s="48">
        <f t="shared" si="54"/>
        <v>0</v>
      </c>
      <c r="AX21" s="36">
        <f t="shared" si="42"/>
        <v>0</v>
      </c>
      <c r="AY21" s="38">
        <f t="shared" si="43"/>
        <v>0</v>
      </c>
      <c r="AZ21" s="38">
        <f t="shared" si="43"/>
        <v>0</v>
      </c>
      <c r="BA21" s="40">
        <f t="shared" si="43"/>
        <v>0</v>
      </c>
      <c r="BB21" s="212">
        <f t="shared" si="44"/>
        <v>0</v>
      </c>
      <c r="BC21" s="51">
        <f t="shared" si="45"/>
        <v>0</v>
      </c>
      <c r="BD21" s="46">
        <f t="shared" si="46"/>
        <v>0</v>
      </c>
      <c r="BE21" s="47">
        <f t="shared" si="55"/>
        <v>0</v>
      </c>
      <c r="BF21" s="48">
        <f t="shared" si="55"/>
        <v>0</v>
      </c>
      <c r="BG21" s="48">
        <f t="shared" si="55"/>
        <v>0</v>
      </c>
      <c r="BH21" s="48">
        <f t="shared" si="55"/>
        <v>0</v>
      </c>
      <c r="BI21" s="48">
        <f t="shared" si="55"/>
        <v>0</v>
      </c>
      <c r="BJ21" s="48">
        <f t="shared" si="55"/>
        <v>0</v>
      </c>
      <c r="BK21" s="49">
        <f t="shared" si="55"/>
        <v>0</v>
      </c>
      <c r="BL21" s="50">
        <f t="shared" si="48"/>
        <v>0</v>
      </c>
      <c r="BM21" s="51">
        <f t="shared" si="51"/>
        <v>0</v>
      </c>
      <c r="BN21" s="46">
        <f t="shared" si="49"/>
        <v>0</v>
      </c>
      <c r="BO21" s="47">
        <f t="shared" si="56"/>
        <v>0</v>
      </c>
      <c r="BP21" s="48">
        <f t="shared" si="56"/>
        <v>0</v>
      </c>
      <c r="BQ21" s="48">
        <f t="shared" si="56"/>
        <v>0</v>
      </c>
      <c r="BR21" s="48">
        <f t="shared" si="56"/>
        <v>0</v>
      </c>
      <c r="BS21" s="48">
        <f t="shared" si="56"/>
        <v>0</v>
      </c>
      <c r="BT21" s="48">
        <f t="shared" si="56"/>
        <v>0</v>
      </c>
      <c r="BU21" s="49">
        <f t="shared" si="56"/>
        <v>0</v>
      </c>
      <c r="BV21" s="13"/>
    </row>
    <row r="22" spans="1:74" s="159" customFormat="1" ht="35.1" customHeight="1">
      <c r="A22" s="164" t="s">
        <v>27</v>
      </c>
      <c r="B22" s="210">
        <f t="shared" si="24"/>
        <v>12</v>
      </c>
      <c r="C22" s="153">
        <f t="shared" si="11"/>
        <v>0</v>
      </c>
      <c r="D22" s="36">
        <f t="shared" si="25"/>
        <v>5</v>
      </c>
      <c r="E22" s="34">
        <f t="shared" si="26"/>
        <v>0</v>
      </c>
      <c r="F22" s="155">
        <f t="shared" si="27"/>
        <v>0</v>
      </c>
      <c r="G22" s="155">
        <f t="shared" si="28"/>
        <v>1</v>
      </c>
      <c r="H22" s="155">
        <f t="shared" si="29"/>
        <v>0</v>
      </c>
      <c r="I22" s="155">
        <f t="shared" si="30"/>
        <v>0</v>
      </c>
      <c r="J22" s="155">
        <f t="shared" si="31"/>
        <v>4</v>
      </c>
      <c r="K22" s="36">
        <f t="shared" si="32"/>
        <v>7</v>
      </c>
      <c r="L22" s="34">
        <f t="shared" si="33"/>
        <v>5</v>
      </c>
      <c r="M22" s="34">
        <f t="shared" si="34"/>
        <v>2</v>
      </c>
      <c r="N22" s="35">
        <f t="shared" si="35"/>
        <v>0</v>
      </c>
      <c r="O22" s="39">
        <f t="shared" si="36"/>
        <v>12</v>
      </c>
      <c r="P22" s="152">
        <f t="shared" si="13"/>
        <v>0</v>
      </c>
      <c r="Q22" s="36">
        <f t="shared" si="37"/>
        <v>5</v>
      </c>
      <c r="R22" s="37">
        <f t="shared" si="52"/>
        <v>0</v>
      </c>
      <c r="S22" s="155">
        <f t="shared" si="52"/>
        <v>0</v>
      </c>
      <c r="T22" s="155">
        <f t="shared" si="52"/>
        <v>1</v>
      </c>
      <c r="U22" s="155">
        <f t="shared" si="52"/>
        <v>0</v>
      </c>
      <c r="V22" s="155">
        <f t="shared" si="52"/>
        <v>0</v>
      </c>
      <c r="W22" s="155">
        <f t="shared" si="52"/>
        <v>4</v>
      </c>
      <c r="X22" s="36">
        <f t="shared" si="38"/>
        <v>7</v>
      </c>
      <c r="Y22" s="38">
        <f t="shared" si="15"/>
        <v>5</v>
      </c>
      <c r="Z22" s="38">
        <f t="shared" si="15"/>
        <v>2</v>
      </c>
      <c r="AA22" s="40">
        <f t="shared" si="15"/>
        <v>0</v>
      </c>
      <c r="AB22" s="39">
        <f t="shared" si="39"/>
        <v>0</v>
      </c>
      <c r="AC22" s="153">
        <f t="shared" si="16"/>
        <v>0</v>
      </c>
      <c r="AD22" s="36">
        <f t="shared" si="40"/>
        <v>0</v>
      </c>
      <c r="AE22" s="154">
        <f t="shared" si="53"/>
        <v>0</v>
      </c>
      <c r="AF22" s="155">
        <f t="shared" si="53"/>
        <v>0</v>
      </c>
      <c r="AG22" s="155">
        <f t="shared" si="53"/>
        <v>0</v>
      </c>
      <c r="AH22" s="155">
        <f t="shared" si="53"/>
        <v>0</v>
      </c>
      <c r="AI22" s="155">
        <f t="shared" si="53"/>
        <v>0</v>
      </c>
      <c r="AJ22" s="155">
        <f t="shared" si="53"/>
        <v>0</v>
      </c>
      <c r="AK22" s="36">
        <f t="shared" si="41"/>
        <v>0</v>
      </c>
      <c r="AL22" s="38">
        <f t="shared" si="18"/>
        <v>0</v>
      </c>
      <c r="AM22" s="38">
        <f t="shared" si="18"/>
        <v>0</v>
      </c>
      <c r="AN22" s="40">
        <f t="shared" si="18"/>
        <v>0</v>
      </c>
      <c r="AO22" s="50">
        <f t="shared" si="19"/>
        <v>0</v>
      </c>
      <c r="AP22" s="157">
        <f t="shared" si="20"/>
        <v>0</v>
      </c>
      <c r="AQ22" s="153">
        <f t="shared" ref="AQ22" si="57">SUM(AR22:BA22)</f>
        <v>0</v>
      </c>
      <c r="AR22" s="154">
        <f t="shared" si="54"/>
        <v>0</v>
      </c>
      <c r="AS22" s="155">
        <f t="shared" si="54"/>
        <v>0</v>
      </c>
      <c r="AT22" s="155">
        <f t="shared" si="54"/>
        <v>0</v>
      </c>
      <c r="AU22" s="155">
        <f t="shared" si="54"/>
        <v>0</v>
      </c>
      <c r="AV22" s="155">
        <f t="shared" si="54"/>
        <v>0</v>
      </c>
      <c r="AW22" s="155">
        <f t="shared" si="54"/>
        <v>0</v>
      </c>
      <c r="AX22" s="36">
        <f t="shared" si="42"/>
        <v>0</v>
      </c>
      <c r="AY22" s="38">
        <f t="shared" si="43"/>
        <v>0</v>
      </c>
      <c r="AZ22" s="38">
        <f t="shared" si="43"/>
        <v>0</v>
      </c>
      <c r="BA22" s="40">
        <f t="shared" si="43"/>
        <v>0</v>
      </c>
      <c r="BB22" s="212">
        <f t="shared" si="44"/>
        <v>0</v>
      </c>
      <c r="BC22" s="158">
        <f t="shared" si="45"/>
        <v>0</v>
      </c>
      <c r="BD22" s="153">
        <f t="shared" ref="BD22" si="58">SUM(BE22:BK22)</f>
        <v>0</v>
      </c>
      <c r="BE22" s="154">
        <f t="shared" si="55"/>
        <v>0</v>
      </c>
      <c r="BF22" s="155">
        <f t="shared" si="55"/>
        <v>0</v>
      </c>
      <c r="BG22" s="155">
        <f t="shared" si="55"/>
        <v>0</v>
      </c>
      <c r="BH22" s="155">
        <f t="shared" si="55"/>
        <v>0</v>
      </c>
      <c r="BI22" s="155">
        <f t="shared" si="55"/>
        <v>0</v>
      </c>
      <c r="BJ22" s="155">
        <f t="shared" si="55"/>
        <v>0</v>
      </c>
      <c r="BK22" s="156">
        <f t="shared" si="55"/>
        <v>0</v>
      </c>
      <c r="BL22" s="50">
        <f t="shared" si="48"/>
        <v>0</v>
      </c>
      <c r="BM22" s="158">
        <f t="shared" si="51"/>
        <v>0</v>
      </c>
      <c r="BN22" s="153">
        <f t="shared" ref="BN22" si="59">SUM(BO22:BU22)</f>
        <v>0</v>
      </c>
      <c r="BO22" s="154">
        <f t="shared" si="56"/>
        <v>0</v>
      </c>
      <c r="BP22" s="155">
        <f t="shared" si="56"/>
        <v>0</v>
      </c>
      <c r="BQ22" s="155">
        <f t="shared" si="56"/>
        <v>0</v>
      </c>
      <c r="BR22" s="155">
        <f t="shared" si="56"/>
        <v>0</v>
      </c>
      <c r="BS22" s="155">
        <f t="shared" si="56"/>
        <v>0</v>
      </c>
      <c r="BT22" s="155">
        <f t="shared" si="56"/>
        <v>0</v>
      </c>
      <c r="BU22" s="156">
        <f t="shared" si="56"/>
        <v>0</v>
      </c>
      <c r="BV22" s="13"/>
    </row>
    <row r="23" spans="1:74" s="12" customFormat="1" ht="35.1" hidden="1" customHeight="1">
      <c r="A23" s="164" t="s">
        <v>20</v>
      </c>
      <c r="B23" s="210">
        <f t="shared" si="24"/>
        <v>0</v>
      </c>
      <c r="C23" s="43">
        <f t="shared" si="11"/>
        <v>0</v>
      </c>
      <c r="D23" s="36">
        <f t="shared" si="25"/>
        <v>0</v>
      </c>
      <c r="E23" s="34">
        <f t="shared" si="26"/>
        <v>0</v>
      </c>
      <c r="F23" s="44">
        <f t="shared" si="27"/>
        <v>0</v>
      </c>
      <c r="G23" s="44">
        <f t="shared" si="28"/>
        <v>0</v>
      </c>
      <c r="H23" s="44">
        <f t="shared" si="29"/>
        <v>0</v>
      </c>
      <c r="I23" s="44">
        <f t="shared" si="30"/>
        <v>0</v>
      </c>
      <c r="J23" s="44">
        <f t="shared" si="31"/>
        <v>0</v>
      </c>
      <c r="K23" s="36">
        <f t="shared" si="32"/>
        <v>0</v>
      </c>
      <c r="L23" s="34">
        <f t="shared" si="33"/>
        <v>0</v>
      </c>
      <c r="M23" s="34">
        <f t="shared" si="34"/>
        <v>0</v>
      </c>
      <c r="N23" s="35">
        <f t="shared" si="35"/>
        <v>0</v>
      </c>
      <c r="O23" s="39">
        <f t="shared" si="36"/>
        <v>0</v>
      </c>
      <c r="P23" s="36">
        <f t="shared" si="13"/>
        <v>0</v>
      </c>
      <c r="Q23" s="36">
        <f t="shared" si="37"/>
        <v>0</v>
      </c>
      <c r="R23" s="37">
        <f t="shared" si="52"/>
        <v>0</v>
      </c>
      <c r="S23" s="120">
        <f t="shared" si="52"/>
        <v>0</v>
      </c>
      <c r="T23" s="120">
        <f t="shared" si="52"/>
        <v>0</v>
      </c>
      <c r="U23" s="120">
        <f t="shared" si="52"/>
        <v>0</v>
      </c>
      <c r="V23" s="120">
        <f t="shared" si="52"/>
        <v>0</v>
      </c>
      <c r="W23" s="120">
        <f t="shared" si="52"/>
        <v>0</v>
      </c>
      <c r="X23" s="36">
        <f t="shared" si="38"/>
        <v>0</v>
      </c>
      <c r="Y23" s="38">
        <f t="shared" si="15"/>
        <v>0</v>
      </c>
      <c r="Z23" s="38">
        <f t="shared" si="15"/>
        <v>0</v>
      </c>
      <c r="AA23" s="40">
        <f t="shared" si="15"/>
        <v>0</v>
      </c>
      <c r="AB23" s="39">
        <f t="shared" si="39"/>
        <v>0</v>
      </c>
      <c r="AC23" s="46">
        <f t="shared" si="16"/>
        <v>0</v>
      </c>
      <c r="AD23" s="36">
        <f t="shared" si="40"/>
        <v>0</v>
      </c>
      <c r="AE23" s="47">
        <f t="shared" si="53"/>
        <v>0</v>
      </c>
      <c r="AF23" s="48">
        <f t="shared" si="53"/>
        <v>0</v>
      </c>
      <c r="AG23" s="48">
        <f t="shared" si="53"/>
        <v>0</v>
      </c>
      <c r="AH23" s="48">
        <f t="shared" si="53"/>
        <v>0</v>
      </c>
      <c r="AI23" s="48">
        <f t="shared" si="53"/>
        <v>0</v>
      </c>
      <c r="AJ23" s="48">
        <f t="shared" si="53"/>
        <v>0</v>
      </c>
      <c r="AK23" s="36">
        <f t="shared" si="41"/>
        <v>0</v>
      </c>
      <c r="AL23" s="38">
        <f t="shared" si="18"/>
        <v>0</v>
      </c>
      <c r="AM23" s="38">
        <f t="shared" si="18"/>
        <v>0</v>
      </c>
      <c r="AN23" s="40">
        <f t="shared" si="18"/>
        <v>0</v>
      </c>
      <c r="AO23" s="50">
        <f t="shared" si="19"/>
        <v>0</v>
      </c>
      <c r="AP23" s="42">
        <f t="shared" si="20"/>
        <v>0</v>
      </c>
      <c r="AQ23" s="46">
        <f t="shared" si="21"/>
        <v>0</v>
      </c>
      <c r="AR23" s="47">
        <f t="shared" si="54"/>
        <v>0</v>
      </c>
      <c r="AS23" s="48">
        <f t="shared" si="54"/>
        <v>0</v>
      </c>
      <c r="AT23" s="48">
        <f t="shared" si="54"/>
        <v>0</v>
      </c>
      <c r="AU23" s="48">
        <f t="shared" si="54"/>
        <v>0</v>
      </c>
      <c r="AV23" s="48">
        <f t="shared" si="54"/>
        <v>0</v>
      </c>
      <c r="AW23" s="48">
        <f t="shared" si="54"/>
        <v>0</v>
      </c>
      <c r="AX23" s="36">
        <f t="shared" si="42"/>
        <v>0</v>
      </c>
      <c r="AY23" s="38">
        <f t="shared" si="43"/>
        <v>0</v>
      </c>
      <c r="AZ23" s="38">
        <f t="shared" si="43"/>
        <v>0</v>
      </c>
      <c r="BA23" s="40">
        <f t="shared" si="43"/>
        <v>0</v>
      </c>
      <c r="BB23" s="212">
        <f t="shared" si="44"/>
        <v>0</v>
      </c>
      <c r="BC23" s="51">
        <f t="shared" si="45"/>
        <v>0</v>
      </c>
      <c r="BD23" s="46">
        <f t="shared" si="46"/>
        <v>0</v>
      </c>
      <c r="BE23" s="47">
        <f t="shared" si="55"/>
        <v>0</v>
      </c>
      <c r="BF23" s="48">
        <f t="shared" si="55"/>
        <v>0</v>
      </c>
      <c r="BG23" s="48">
        <f t="shared" si="55"/>
        <v>0</v>
      </c>
      <c r="BH23" s="48">
        <f t="shared" si="55"/>
        <v>0</v>
      </c>
      <c r="BI23" s="48">
        <f t="shared" si="55"/>
        <v>0</v>
      </c>
      <c r="BJ23" s="48">
        <f t="shared" si="55"/>
        <v>0</v>
      </c>
      <c r="BK23" s="49">
        <f t="shared" si="55"/>
        <v>0</v>
      </c>
      <c r="BL23" s="50">
        <f t="shared" si="48"/>
        <v>0</v>
      </c>
      <c r="BM23" s="51">
        <f t="shared" si="51"/>
        <v>0</v>
      </c>
      <c r="BN23" s="46">
        <f t="shared" si="49"/>
        <v>0</v>
      </c>
      <c r="BO23" s="47">
        <f t="shared" si="56"/>
        <v>0</v>
      </c>
      <c r="BP23" s="48">
        <f t="shared" si="56"/>
        <v>0</v>
      </c>
      <c r="BQ23" s="48">
        <f t="shared" si="56"/>
        <v>0</v>
      </c>
      <c r="BR23" s="48">
        <f t="shared" si="56"/>
        <v>0</v>
      </c>
      <c r="BS23" s="48">
        <f t="shared" si="56"/>
        <v>0</v>
      </c>
      <c r="BT23" s="48">
        <f t="shared" si="56"/>
        <v>0</v>
      </c>
      <c r="BU23" s="49">
        <f t="shared" si="56"/>
        <v>0</v>
      </c>
      <c r="BV23" s="13"/>
    </row>
    <row r="24" spans="1:74" s="12" customFormat="1" ht="35.1" hidden="1" customHeight="1">
      <c r="A24" s="165" t="s">
        <v>18</v>
      </c>
      <c r="B24" s="210">
        <f t="shared" si="24"/>
        <v>0</v>
      </c>
      <c r="C24" s="43">
        <f t="shared" si="11"/>
        <v>0</v>
      </c>
      <c r="D24" s="36">
        <f t="shared" si="25"/>
        <v>0</v>
      </c>
      <c r="E24" s="34">
        <f t="shared" si="26"/>
        <v>0</v>
      </c>
      <c r="F24" s="44">
        <f t="shared" si="27"/>
        <v>0</v>
      </c>
      <c r="G24" s="44">
        <f t="shared" si="28"/>
        <v>0</v>
      </c>
      <c r="H24" s="44">
        <f t="shared" si="29"/>
        <v>0</v>
      </c>
      <c r="I24" s="44">
        <f t="shared" si="30"/>
        <v>0</v>
      </c>
      <c r="J24" s="44">
        <f t="shared" si="31"/>
        <v>0</v>
      </c>
      <c r="K24" s="36">
        <f t="shared" si="32"/>
        <v>0</v>
      </c>
      <c r="L24" s="34">
        <f t="shared" si="33"/>
        <v>0</v>
      </c>
      <c r="M24" s="34">
        <f t="shared" si="34"/>
        <v>0</v>
      </c>
      <c r="N24" s="35">
        <f t="shared" si="35"/>
        <v>0</v>
      </c>
      <c r="O24" s="39">
        <f t="shared" si="36"/>
        <v>0</v>
      </c>
      <c r="P24" s="36">
        <f t="shared" si="13"/>
        <v>0</v>
      </c>
      <c r="Q24" s="36">
        <f t="shared" si="37"/>
        <v>0</v>
      </c>
      <c r="R24" s="37">
        <f t="shared" si="52"/>
        <v>0</v>
      </c>
      <c r="S24" s="120">
        <f t="shared" si="52"/>
        <v>0</v>
      </c>
      <c r="T24" s="120">
        <f t="shared" si="52"/>
        <v>0</v>
      </c>
      <c r="U24" s="120">
        <f t="shared" si="52"/>
        <v>0</v>
      </c>
      <c r="V24" s="120">
        <f t="shared" si="52"/>
        <v>0</v>
      </c>
      <c r="W24" s="120">
        <f t="shared" si="52"/>
        <v>0</v>
      </c>
      <c r="X24" s="36">
        <f t="shared" si="38"/>
        <v>0</v>
      </c>
      <c r="Y24" s="38">
        <f t="shared" si="15"/>
        <v>0</v>
      </c>
      <c r="Z24" s="38">
        <f t="shared" si="15"/>
        <v>0</v>
      </c>
      <c r="AA24" s="40">
        <f t="shared" si="15"/>
        <v>0</v>
      </c>
      <c r="AB24" s="39">
        <f t="shared" si="39"/>
        <v>0</v>
      </c>
      <c r="AC24" s="46">
        <f t="shared" si="16"/>
        <v>0</v>
      </c>
      <c r="AD24" s="36">
        <f t="shared" si="40"/>
        <v>0</v>
      </c>
      <c r="AE24" s="47">
        <f t="shared" si="53"/>
        <v>0</v>
      </c>
      <c r="AF24" s="48">
        <f t="shared" si="53"/>
        <v>0</v>
      </c>
      <c r="AG24" s="48">
        <f t="shared" si="53"/>
        <v>0</v>
      </c>
      <c r="AH24" s="48">
        <f t="shared" si="53"/>
        <v>0</v>
      </c>
      <c r="AI24" s="48">
        <f t="shared" si="53"/>
        <v>0</v>
      </c>
      <c r="AJ24" s="48">
        <f t="shared" si="53"/>
        <v>0</v>
      </c>
      <c r="AK24" s="36">
        <f t="shared" si="41"/>
        <v>0</v>
      </c>
      <c r="AL24" s="38">
        <f t="shared" si="18"/>
        <v>0</v>
      </c>
      <c r="AM24" s="38">
        <f t="shared" si="18"/>
        <v>0</v>
      </c>
      <c r="AN24" s="40">
        <f t="shared" si="18"/>
        <v>0</v>
      </c>
      <c r="AO24" s="50">
        <f t="shared" si="19"/>
        <v>0</v>
      </c>
      <c r="AP24" s="42">
        <f t="shared" si="20"/>
        <v>0</v>
      </c>
      <c r="AQ24" s="46">
        <f t="shared" si="21"/>
        <v>0</v>
      </c>
      <c r="AR24" s="47">
        <f t="shared" si="54"/>
        <v>0</v>
      </c>
      <c r="AS24" s="48">
        <f t="shared" si="54"/>
        <v>0</v>
      </c>
      <c r="AT24" s="48">
        <f t="shared" si="54"/>
        <v>0</v>
      </c>
      <c r="AU24" s="48">
        <f t="shared" si="54"/>
        <v>0</v>
      </c>
      <c r="AV24" s="48">
        <f t="shared" si="54"/>
        <v>0</v>
      </c>
      <c r="AW24" s="48">
        <f t="shared" si="54"/>
        <v>0</v>
      </c>
      <c r="AX24" s="36">
        <f t="shared" si="42"/>
        <v>0</v>
      </c>
      <c r="AY24" s="38">
        <f t="shared" si="43"/>
        <v>0</v>
      </c>
      <c r="AZ24" s="38">
        <f t="shared" si="43"/>
        <v>0</v>
      </c>
      <c r="BA24" s="40">
        <f t="shared" si="43"/>
        <v>0</v>
      </c>
      <c r="BB24" s="212">
        <f t="shared" si="44"/>
        <v>0</v>
      </c>
      <c r="BC24" s="51">
        <f t="shared" si="45"/>
        <v>0</v>
      </c>
      <c r="BD24" s="46">
        <f t="shared" si="46"/>
        <v>0</v>
      </c>
      <c r="BE24" s="47">
        <f t="shared" si="55"/>
        <v>0</v>
      </c>
      <c r="BF24" s="48">
        <f t="shared" si="55"/>
        <v>0</v>
      </c>
      <c r="BG24" s="48">
        <f t="shared" si="55"/>
        <v>0</v>
      </c>
      <c r="BH24" s="48">
        <f t="shared" si="55"/>
        <v>0</v>
      </c>
      <c r="BI24" s="48">
        <f t="shared" si="55"/>
        <v>0</v>
      </c>
      <c r="BJ24" s="48">
        <f t="shared" si="55"/>
        <v>0</v>
      </c>
      <c r="BK24" s="49">
        <f t="shared" si="55"/>
        <v>0</v>
      </c>
      <c r="BL24" s="50">
        <f t="shared" si="48"/>
        <v>0</v>
      </c>
      <c r="BM24" s="51">
        <f t="shared" si="51"/>
        <v>0</v>
      </c>
      <c r="BN24" s="46">
        <f t="shared" si="49"/>
        <v>0</v>
      </c>
      <c r="BO24" s="47">
        <f t="shared" si="56"/>
        <v>0</v>
      </c>
      <c r="BP24" s="48">
        <f t="shared" si="56"/>
        <v>0</v>
      </c>
      <c r="BQ24" s="48">
        <f t="shared" si="56"/>
        <v>0</v>
      </c>
      <c r="BR24" s="48">
        <f t="shared" si="56"/>
        <v>0</v>
      </c>
      <c r="BS24" s="48">
        <f t="shared" si="56"/>
        <v>0</v>
      </c>
      <c r="BT24" s="48">
        <f t="shared" si="56"/>
        <v>0</v>
      </c>
      <c r="BU24" s="49">
        <f t="shared" si="56"/>
        <v>0</v>
      </c>
      <c r="BV24" s="17"/>
    </row>
    <row r="25" spans="1:74" s="12" customFormat="1" ht="35.1" hidden="1" customHeight="1">
      <c r="A25" s="164" t="s">
        <v>23</v>
      </c>
      <c r="B25" s="210">
        <f t="shared" si="24"/>
        <v>0</v>
      </c>
      <c r="C25" s="43">
        <f t="shared" si="11"/>
        <v>0</v>
      </c>
      <c r="D25" s="36">
        <f t="shared" si="25"/>
        <v>0</v>
      </c>
      <c r="E25" s="34">
        <f t="shared" si="26"/>
        <v>0</v>
      </c>
      <c r="F25" s="44">
        <f t="shared" si="27"/>
        <v>0</v>
      </c>
      <c r="G25" s="44">
        <f t="shared" si="28"/>
        <v>0</v>
      </c>
      <c r="H25" s="44">
        <f t="shared" si="29"/>
        <v>0</v>
      </c>
      <c r="I25" s="44">
        <f t="shared" si="30"/>
        <v>0</v>
      </c>
      <c r="J25" s="45">
        <f t="shared" si="31"/>
        <v>0</v>
      </c>
      <c r="K25" s="36">
        <f t="shared" si="32"/>
        <v>0</v>
      </c>
      <c r="L25" s="34">
        <f t="shared" si="33"/>
        <v>0</v>
      </c>
      <c r="M25" s="34">
        <f t="shared" si="34"/>
        <v>0</v>
      </c>
      <c r="N25" s="35">
        <f t="shared" si="35"/>
        <v>0</v>
      </c>
      <c r="O25" s="39">
        <f t="shared" si="36"/>
        <v>0</v>
      </c>
      <c r="P25" s="36">
        <f t="shared" si="13"/>
        <v>0</v>
      </c>
      <c r="Q25" s="36">
        <f t="shared" si="37"/>
        <v>0</v>
      </c>
      <c r="R25" s="37">
        <f t="shared" si="52"/>
        <v>0</v>
      </c>
      <c r="S25" s="48">
        <f t="shared" si="52"/>
        <v>0</v>
      </c>
      <c r="T25" s="48">
        <f t="shared" si="52"/>
        <v>0</v>
      </c>
      <c r="U25" s="48">
        <f t="shared" si="52"/>
        <v>0</v>
      </c>
      <c r="V25" s="48">
        <f t="shared" si="52"/>
        <v>0</v>
      </c>
      <c r="W25" s="48">
        <f t="shared" si="52"/>
        <v>0</v>
      </c>
      <c r="X25" s="36">
        <f t="shared" si="38"/>
        <v>0</v>
      </c>
      <c r="Y25" s="38">
        <f t="shared" si="15"/>
        <v>0</v>
      </c>
      <c r="Z25" s="38">
        <f t="shared" si="15"/>
        <v>0</v>
      </c>
      <c r="AA25" s="40">
        <f t="shared" si="15"/>
        <v>0</v>
      </c>
      <c r="AB25" s="39">
        <f t="shared" si="39"/>
        <v>0</v>
      </c>
      <c r="AC25" s="46">
        <f t="shared" si="16"/>
        <v>0</v>
      </c>
      <c r="AD25" s="36">
        <f t="shared" si="40"/>
        <v>0</v>
      </c>
      <c r="AE25" s="47">
        <f t="shared" si="53"/>
        <v>0</v>
      </c>
      <c r="AF25" s="48">
        <f t="shared" si="53"/>
        <v>0</v>
      </c>
      <c r="AG25" s="48">
        <f t="shared" si="53"/>
        <v>0</v>
      </c>
      <c r="AH25" s="48">
        <f t="shared" si="53"/>
        <v>0</v>
      </c>
      <c r="AI25" s="48">
        <f t="shared" si="53"/>
        <v>0</v>
      </c>
      <c r="AJ25" s="48">
        <f t="shared" si="53"/>
        <v>0</v>
      </c>
      <c r="AK25" s="36">
        <f t="shared" si="41"/>
        <v>0</v>
      </c>
      <c r="AL25" s="38">
        <f t="shared" si="18"/>
        <v>0</v>
      </c>
      <c r="AM25" s="38">
        <f t="shared" si="18"/>
        <v>0</v>
      </c>
      <c r="AN25" s="40">
        <f t="shared" si="18"/>
        <v>0</v>
      </c>
      <c r="AO25" s="50">
        <f t="shared" si="19"/>
        <v>0</v>
      </c>
      <c r="AP25" s="42">
        <f t="shared" si="20"/>
        <v>0</v>
      </c>
      <c r="AQ25" s="46">
        <f t="shared" si="21"/>
        <v>0</v>
      </c>
      <c r="AR25" s="47">
        <f t="shared" si="54"/>
        <v>0</v>
      </c>
      <c r="AS25" s="48">
        <f t="shared" si="54"/>
        <v>0</v>
      </c>
      <c r="AT25" s="48">
        <f t="shared" si="54"/>
        <v>0</v>
      </c>
      <c r="AU25" s="48">
        <f t="shared" si="54"/>
        <v>0</v>
      </c>
      <c r="AV25" s="48">
        <f t="shared" si="54"/>
        <v>0</v>
      </c>
      <c r="AW25" s="48">
        <f t="shared" si="54"/>
        <v>0</v>
      </c>
      <c r="AX25" s="36">
        <f t="shared" si="42"/>
        <v>0</v>
      </c>
      <c r="AY25" s="38">
        <f t="shared" si="43"/>
        <v>0</v>
      </c>
      <c r="AZ25" s="38">
        <f t="shared" si="43"/>
        <v>0</v>
      </c>
      <c r="BA25" s="40">
        <f t="shared" si="43"/>
        <v>0</v>
      </c>
      <c r="BB25" s="212">
        <f t="shared" si="44"/>
        <v>0</v>
      </c>
      <c r="BC25" s="51">
        <f t="shared" si="45"/>
        <v>0</v>
      </c>
      <c r="BD25" s="46">
        <f t="shared" si="46"/>
        <v>0</v>
      </c>
      <c r="BE25" s="47">
        <f t="shared" si="55"/>
        <v>0</v>
      </c>
      <c r="BF25" s="48">
        <f t="shared" si="55"/>
        <v>0</v>
      </c>
      <c r="BG25" s="48">
        <f t="shared" si="55"/>
        <v>0</v>
      </c>
      <c r="BH25" s="48">
        <f t="shared" si="55"/>
        <v>0</v>
      </c>
      <c r="BI25" s="48">
        <f t="shared" si="55"/>
        <v>0</v>
      </c>
      <c r="BJ25" s="48">
        <f t="shared" si="55"/>
        <v>0</v>
      </c>
      <c r="BK25" s="49">
        <f t="shared" si="55"/>
        <v>0</v>
      </c>
      <c r="BL25" s="50">
        <f t="shared" si="48"/>
        <v>0</v>
      </c>
      <c r="BM25" s="51">
        <f t="shared" si="51"/>
        <v>0</v>
      </c>
      <c r="BN25" s="46">
        <f t="shared" si="49"/>
        <v>0</v>
      </c>
      <c r="BO25" s="47">
        <f t="shared" si="56"/>
        <v>0</v>
      </c>
      <c r="BP25" s="48">
        <f t="shared" si="56"/>
        <v>0</v>
      </c>
      <c r="BQ25" s="48">
        <f t="shared" si="56"/>
        <v>0</v>
      </c>
      <c r="BR25" s="48">
        <f t="shared" si="56"/>
        <v>0</v>
      </c>
      <c r="BS25" s="48">
        <f t="shared" si="56"/>
        <v>0</v>
      </c>
      <c r="BT25" s="48">
        <f t="shared" si="56"/>
        <v>0</v>
      </c>
      <c r="BU25" s="49">
        <f t="shared" si="56"/>
        <v>0</v>
      </c>
      <c r="BV25" s="16"/>
    </row>
    <row r="26" spans="1:74" s="12" customFormat="1" ht="35.1" hidden="1" customHeight="1">
      <c r="A26" s="165" t="s">
        <v>17</v>
      </c>
      <c r="B26" s="210">
        <f t="shared" si="24"/>
        <v>0</v>
      </c>
      <c r="C26" s="43">
        <f t="shared" si="11"/>
        <v>0</v>
      </c>
      <c r="D26" s="36">
        <f t="shared" si="25"/>
        <v>0</v>
      </c>
      <c r="E26" s="34">
        <f t="shared" si="26"/>
        <v>0</v>
      </c>
      <c r="F26" s="44">
        <f t="shared" si="27"/>
        <v>0</v>
      </c>
      <c r="G26" s="44">
        <f t="shared" si="28"/>
        <v>0</v>
      </c>
      <c r="H26" s="44">
        <f t="shared" si="29"/>
        <v>0</v>
      </c>
      <c r="I26" s="44">
        <f t="shared" si="30"/>
        <v>0</v>
      </c>
      <c r="J26" s="45">
        <f t="shared" si="31"/>
        <v>0</v>
      </c>
      <c r="K26" s="36">
        <f t="shared" si="32"/>
        <v>0</v>
      </c>
      <c r="L26" s="34">
        <f t="shared" si="33"/>
        <v>0</v>
      </c>
      <c r="M26" s="34">
        <f t="shared" si="34"/>
        <v>0</v>
      </c>
      <c r="N26" s="35">
        <f t="shared" si="35"/>
        <v>0</v>
      </c>
      <c r="O26" s="39">
        <f t="shared" si="36"/>
        <v>0</v>
      </c>
      <c r="P26" s="36">
        <f t="shared" si="13"/>
        <v>0</v>
      </c>
      <c r="Q26" s="36">
        <f t="shared" si="37"/>
        <v>0</v>
      </c>
      <c r="R26" s="37">
        <f t="shared" si="52"/>
        <v>0</v>
      </c>
      <c r="S26" s="48">
        <f t="shared" si="52"/>
        <v>0</v>
      </c>
      <c r="T26" s="48">
        <f t="shared" si="52"/>
        <v>0</v>
      </c>
      <c r="U26" s="48">
        <f t="shared" si="52"/>
        <v>0</v>
      </c>
      <c r="V26" s="48">
        <f t="shared" si="52"/>
        <v>0</v>
      </c>
      <c r="W26" s="48">
        <f t="shared" si="52"/>
        <v>0</v>
      </c>
      <c r="X26" s="36">
        <f t="shared" si="38"/>
        <v>0</v>
      </c>
      <c r="Y26" s="38">
        <f t="shared" si="15"/>
        <v>0</v>
      </c>
      <c r="Z26" s="38">
        <f t="shared" si="15"/>
        <v>0</v>
      </c>
      <c r="AA26" s="40">
        <f t="shared" si="15"/>
        <v>0</v>
      </c>
      <c r="AB26" s="39">
        <f t="shared" si="39"/>
        <v>0</v>
      </c>
      <c r="AC26" s="46">
        <f t="shared" si="16"/>
        <v>0</v>
      </c>
      <c r="AD26" s="36">
        <f t="shared" si="40"/>
        <v>0</v>
      </c>
      <c r="AE26" s="47">
        <f t="shared" si="53"/>
        <v>0</v>
      </c>
      <c r="AF26" s="48">
        <f t="shared" si="53"/>
        <v>0</v>
      </c>
      <c r="AG26" s="48">
        <f t="shared" si="53"/>
        <v>0</v>
      </c>
      <c r="AH26" s="48">
        <f t="shared" si="53"/>
        <v>0</v>
      </c>
      <c r="AI26" s="48">
        <f t="shared" si="53"/>
        <v>0</v>
      </c>
      <c r="AJ26" s="48">
        <f t="shared" si="53"/>
        <v>0</v>
      </c>
      <c r="AK26" s="36">
        <f t="shared" si="41"/>
        <v>0</v>
      </c>
      <c r="AL26" s="38">
        <f t="shared" si="18"/>
        <v>0</v>
      </c>
      <c r="AM26" s="38">
        <f t="shared" si="18"/>
        <v>0</v>
      </c>
      <c r="AN26" s="40">
        <f t="shared" si="18"/>
        <v>0</v>
      </c>
      <c r="AO26" s="50">
        <f t="shared" si="19"/>
        <v>0</v>
      </c>
      <c r="AP26" s="42">
        <f t="shared" si="20"/>
        <v>0</v>
      </c>
      <c r="AQ26" s="46">
        <f t="shared" si="21"/>
        <v>0</v>
      </c>
      <c r="AR26" s="47">
        <f t="shared" si="54"/>
        <v>0</v>
      </c>
      <c r="AS26" s="48">
        <f t="shared" si="54"/>
        <v>0</v>
      </c>
      <c r="AT26" s="48">
        <f t="shared" si="54"/>
        <v>0</v>
      </c>
      <c r="AU26" s="48">
        <f t="shared" si="54"/>
        <v>0</v>
      </c>
      <c r="AV26" s="48">
        <f t="shared" si="54"/>
        <v>0</v>
      </c>
      <c r="AW26" s="48">
        <f t="shared" si="54"/>
        <v>0</v>
      </c>
      <c r="AX26" s="36">
        <f t="shared" si="42"/>
        <v>0</v>
      </c>
      <c r="AY26" s="38">
        <f t="shared" si="43"/>
        <v>0</v>
      </c>
      <c r="AZ26" s="38">
        <f t="shared" si="43"/>
        <v>0</v>
      </c>
      <c r="BA26" s="40">
        <f t="shared" si="43"/>
        <v>0</v>
      </c>
      <c r="BB26" s="212">
        <f t="shared" si="44"/>
        <v>0</v>
      </c>
      <c r="BC26" s="51">
        <f t="shared" si="45"/>
        <v>0</v>
      </c>
      <c r="BD26" s="46">
        <f t="shared" si="46"/>
        <v>0</v>
      </c>
      <c r="BE26" s="47">
        <f t="shared" si="55"/>
        <v>0</v>
      </c>
      <c r="BF26" s="48">
        <f t="shared" si="55"/>
        <v>0</v>
      </c>
      <c r="BG26" s="48">
        <f t="shared" si="55"/>
        <v>0</v>
      </c>
      <c r="BH26" s="48">
        <f t="shared" si="55"/>
        <v>0</v>
      </c>
      <c r="BI26" s="48">
        <f t="shared" si="55"/>
        <v>0</v>
      </c>
      <c r="BJ26" s="48">
        <f t="shared" si="55"/>
        <v>0</v>
      </c>
      <c r="BK26" s="49">
        <f t="shared" si="55"/>
        <v>0</v>
      </c>
      <c r="BL26" s="50">
        <f t="shared" si="48"/>
        <v>0</v>
      </c>
      <c r="BM26" s="51">
        <f t="shared" si="51"/>
        <v>0</v>
      </c>
      <c r="BN26" s="46">
        <f t="shared" si="49"/>
        <v>0</v>
      </c>
      <c r="BO26" s="47">
        <f t="shared" si="56"/>
        <v>0</v>
      </c>
      <c r="BP26" s="48">
        <f t="shared" si="56"/>
        <v>0</v>
      </c>
      <c r="BQ26" s="48">
        <f t="shared" si="56"/>
        <v>0</v>
      </c>
      <c r="BR26" s="48">
        <f t="shared" si="56"/>
        <v>0</v>
      </c>
      <c r="BS26" s="48">
        <f t="shared" si="56"/>
        <v>0</v>
      </c>
      <c r="BT26" s="48">
        <f t="shared" si="56"/>
        <v>0</v>
      </c>
      <c r="BU26" s="49">
        <f t="shared" si="56"/>
        <v>0</v>
      </c>
      <c r="BV26" s="17"/>
    </row>
    <row r="27" spans="1:74" s="12" customFormat="1" ht="35.1" hidden="1" customHeight="1">
      <c r="A27" s="164" t="s">
        <v>21</v>
      </c>
      <c r="B27" s="210">
        <f t="shared" si="24"/>
        <v>0</v>
      </c>
      <c r="C27" s="43">
        <f t="shared" si="11"/>
        <v>0</v>
      </c>
      <c r="D27" s="36">
        <f t="shared" si="25"/>
        <v>0</v>
      </c>
      <c r="E27" s="34">
        <f t="shared" si="26"/>
        <v>0</v>
      </c>
      <c r="F27" s="44">
        <f t="shared" si="27"/>
        <v>0</v>
      </c>
      <c r="G27" s="44">
        <f t="shared" si="28"/>
        <v>0</v>
      </c>
      <c r="H27" s="44">
        <f t="shared" si="29"/>
        <v>0</v>
      </c>
      <c r="I27" s="44">
        <f t="shared" si="30"/>
        <v>0</v>
      </c>
      <c r="J27" s="45">
        <f t="shared" si="31"/>
        <v>0</v>
      </c>
      <c r="K27" s="36">
        <f t="shared" si="32"/>
        <v>0</v>
      </c>
      <c r="L27" s="34">
        <f t="shared" si="33"/>
        <v>0</v>
      </c>
      <c r="M27" s="34">
        <f t="shared" si="34"/>
        <v>0</v>
      </c>
      <c r="N27" s="35">
        <f t="shared" si="35"/>
        <v>0</v>
      </c>
      <c r="O27" s="39">
        <f t="shared" si="36"/>
        <v>0</v>
      </c>
      <c r="P27" s="36">
        <f t="shared" si="13"/>
        <v>0</v>
      </c>
      <c r="Q27" s="36">
        <f t="shared" si="37"/>
        <v>0</v>
      </c>
      <c r="R27" s="37">
        <f t="shared" si="52"/>
        <v>0</v>
      </c>
      <c r="S27" s="48">
        <f t="shared" si="52"/>
        <v>0</v>
      </c>
      <c r="T27" s="48">
        <f t="shared" si="52"/>
        <v>0</v>
      </c>
      <c r="U27" s="48">
        <f t="shared" si="52"/>
        <v>0</v>
      </c>
      <c r="V27" s="48">
        <f t="shared" si="52"/>
        <v>0</v>
      </c>
      <c r="W27" s="48">
        <f t="shared" si="52"/>
        <v>0</v>
      </c>
      <c r="X27" s="36">
        <f t="shared" si="38"/>
        <v>0</v>
      </c>
      <c r="Y27" s="38">
        <f t="shared" si="15"/>
        <v>0</v>
      </c>
      <c r="Z27" s="38">
        <f t="shared" si="15"/>
        <v>0</v>
      </c>
      <c r="AA27" s="40">
        <f t="shared" si="15"/>
        <v>0</v>
      </c>
      <c r="AB27" s="39">
        <f t="shared" si="39"/>
        <v>0</v>
      </c>
      <c r="AC27" s="46">
        <f t="shared" si="16"/>
        <v>0</v>
      </c>
      <c r="AD27" s="36">
        <f t="shared" si="40"/>
        <v>0</v>
      </c>
      <c r="AE27" s="47">
        <f t="shared" si="53"/>
        <v>0</v>
      </c>
      <c r="AF27" s="48">
        <f t="shared" si="53"/>
        <v>0</v>
      </c>
      <c r="AG27" s="48">
        <f t="shared" si="53"/>
        <v>0</v>
      </c>
      <c r="AH27" s="48">
        <f t="shared" si="53"/>
        <v>0</v>
      </c>
      <c r="AI27" s="48">
        <f t="shared" si="53"/>
        <v>0</v>
      </c>
      <c r="AJ27" s="48">
        <f t="shared" si="53"/>
        <v>0</v>
      </c>
      <c r="AK27" s="36">
        <f t="shared" si="41"/>
        <v>0</v>
      </c>
      <c r="AL27" s="38">
        <f t="shared" si="18"/>
        <v>0</v>
      </c>
      <c r="AM27" s="38">
        <f t="shared" si="18"/>
        <v>0</v>
      </c>
      <c r="AN27" s="40">
        <f t="shared" si="18"/>
        <v>0</v>
      </c>
      <c r="AO27" s="50">
        <f t="shared" si="19"/>
        <v>0</v>
      </c>
      <c r="AP27" s="42">
        <f t="shared" si="20"/>
        <v>0</v>
      </c>
      <c r="AQ27" s="46">
        <f t="shared" si="21"/>
        <v>0</v>
      </c>
      <c r="AR27" s="47">
        <f t="shared" si="54"/>
        <v>0</v>
      </c>
      <c r="AS27" s="48">
        <f t="shared" si="54"/>
        <v>0</v>
      </c>
      <c r="AT27" s="48">
        <f t="shared" si="54"/>
        <v>0</v>
      </c>
      <c r="AU27" s="48">
        <f t="shared" si="54"/>
        <v>0</v>
      </c>
      <c r="AV27" s="48">
        <f t="shared" si="54"/>
        <v>0</v>
      </c>
      <c r="AW27" s="48">
        <f t="shared" si="54"/>
        <v>0</v>
      </c>
      <c r="AX27" s="36">
        <f t="shared" si="42"/>
        <v>0</v>
      </c>
      <c r="AY27" s="38">
        <f t="shared" si="43"/>
        <v>0</v>
      </c>
      <c r="AZ27" s="38">
        <f t="shared" si="43"/>
        <v>0</v>
      </c>
      <c r="BA27" s="40">
        <f t="shared" si="43"/>
        <v>0</v>
      </c>
      <c r="BB27" s="212">
        <f t="shared" si="44"/>
        <v>0</v>
      </c>
      <c r="BC27" s="51">
        <f t="shared" si="45"/>
        <v>0</v>
      </c>
      <c r="BD27" s="46">
        <f t="shared" si="46"/>
        <v>0</v>
      </c>
      <c r="BE27" s="47">
        <f t="shared" si="55"/>
        <v>0</v>
      </c>
      <c r="BF27" s="48">
        <f t="shared" si="55"/>
        <v>0</v>
      </c>
      <c r="BG27" s="48">
        <f t="shared" si="55"/>
        <v>0</v>
      </c>
      <c r="BH27" s="48">
        <f t="shared" si="55"/>
        <v>0</v>
      </c>
      <c r="BI27" s="48">
        <f t="shared" si="55"/>
        <v>0</v>
      </c>
      <c r="BJ27" s="48">
        <f t="shared" si="55"/>
        <v>0</v>
      </c>
      <c r="BK27" s="49">
        <f t="shared" si="55"/>
        <v>0</v>
      </c>
      <c r="BL27" s="50">
        <f t="shared" si="48"/>
        <v>0</v>
      </c>
      <c r="BM27" s="51">
        <f t="shared" si="51"/>
        <v>0</v>
      </c>
      <c r="BN27" s="46">
        <f t="shared" si="49"/>
        <v>0</v>
      </c>
      <c r="BO27" s="47">
        <f t="shared" si="56"/>
        <v>0</v>
      </c>
      <c r="BP27" s="48">
        <f t="shared" si="56"/>
        <v>0</v>
      </c>
      <c r="BQ27" s="48">
        <f t="shared" si="56"/>
        <v>0</v>
      </c>
      <c r="BR27" s="48">
        <f t="shared" si="56"/>
        <v>0</v>
      </c>
      <c r="BS27" s="48">
        <f t="shared" si="56"/>
        <v>0</v>
      </c>
      <c r="BT27" s="48">
        <f t="shared" si="56"/>
        <v>0</v>
      </c>
      <c r="BU27" s="49">
        <f t="shared" si="56"/>
        <v>0</v>
      </c>
      <c r="BV27" s="13"/>
    </row>
    <row r="28" spans="1:74" s="12" customFormat="1" ht="35.1" customHeight="1">
      <c r="A28" s="164" t="s">
        <v>25</v>
      </c>
      <c r="B28" s="210">
        <f t="shared" si="24"/>
        <v>2</v>
      </c>
      <c r="C28" s="43">
        <f t="shared" si="11"/>
        <v>0</v>
      </c>
      <c r="D28" s="36">
        <f t="shared" si="25"/>
        <v>1</v>
      </c>
      <c r="E28" s="34">
        <f t="shared" si="26"/>
        <v>0</v>
      </c>
      <c r="F28" s="44">
        <f t="shared" si="27"/>
        <v>0</v>
      </c>
      <c r="G28" s="44">
        <f t="shared" si="28"/>
        <v>0</v>
      </c>
      <c r="H28" s="151">
        <f t="shared" si="29"/>
        <v>0</v>
      </c>
      <c r="I28" s="44">
        <f t="shared" si="30"/>
        <v>0</v>
      </c>
      <c r="J28" s="44">
        <f t="shared" si="31"/>
        <v>1</v>
      </c>
      <c r="K28" s="36">
        <f t="shared" si="32"/>
        <v>1</v>
      </c>
      <c r="L28" s="34">
        <f t="shared" si="33"/>
        <v>1</v>
      </c>
      <c r="M28" s="34">
        <f t="shared" si="34"/>
        <v>0</v>
      </c>
      <c r="N28" s="35">
        <f t="shared" si="35"/>
        <v>0</v>
      </c>
      <c r="O28" s="39">
        <f t="shared" si="36"/>
        <v>2</v>
      </c>
      <c r="P28" s="113">
        <f t="shared" si="13"/>
        <v>0</v>
      </c>
      <c r="Q28" s="36">
        <f t="shared" si="37"/>
        <v>1</v>
      </c>
      <c r="R28" s="37">
        <f t="shared" si="52"/>
        <v>0</v>
      </c>
      <c r="S28" s="120">
        <f t="shared" si="52"/>
        <v>0</v>
      </c>
      <c r="T28" s="120">
        <f t="shared" si="52"/>
        <v>0</v>
      </c>
      <c r="U28" s="120">
        <f t="shared" si="52"/>
        <v>0</v>
      </c>
      <c r="V28" s="120">
        <f t="shared" si="52"/>
        <v>0</v>
      </c>
      <c r="W28" s="120">
        <f t="shared" si="52"/>
        <v>1</v>
      </c>
      <c r="X28" s="36">
        <f t="shared" si="38"/>
        <v>1</v>
      </c>
      <c r="Y28" s="38">
        <f t="shared" si="15"/>
        <v>1</v>
      </c>
      <c r="Z28" s="38">
        <f t="shared" si="15"/>
        <v>0</v>
      </c>
      <c r="AA28" s="40">
        <f t="shared" si="15"/>
        <v>0</v>
      </c>
      <c r="AB28" s="39">
        <f t="shared" si="39"/>
        <v>0</v>
      </c>
      <c r="AC28" s="46">
        <f t="shared" si="16"/>
        <v>0</v>
      </c>
      <c r="AD28" s="36">
        <f t="shared" si="40"/>
        <v>0</v>
      </c>
      <c r="AE28" s="47">
        <f t="shared" si="53"/>
        <v>0</v>
      </c>
      <c r="AF28" s="48">
        <f t="shared" si="53"/>
        <v>0</v>
      </c>
      <c r="AG28" s="48">
        <f t="shared" si="53"/>
        <v>0</v>
      </c>
      <c r="AH28" s="48">
        <f t="shared" si="53"/>
        <v>0</v>
      </c>
      <c r="AI28" s="48">
        <f t="shared" si="53"/>
        <v>0</v>
      </c>
      <c r="AJ28" s="48">
        <f t="shared" si="53"/>
        <v>0</v>
      </c>
      <c r="AK28" s="36">
        <f t="shared" si="41"/>
        <v>0</v>
      </c>
      <c r="AL28" s="38">
        <f t="shared" si="18"/>
        <v>0</v>
      </c>
      <c r="AM28" s="38">
        <f t="shared" si="18"/>
        <v>0</v>
      </c>
      <c r="AN28" s="40">
        <f t="shared" si="18"/>
        <v>0</v>
      </c>
      <c r="AO28" s="50">
        <f t="shared" si="19"/>
        <v>0</v>
      </c>
      <c r="AP28" s="42">
        <f t="shared" si="20"/>
        <v>0</v>
      </c>
      <c r="AQ28" s="46">
        <f t="shared" si="21"/>
        <v>0</v>
      </c>
      <c r="AR28" s="47">
        <f t="shared" si="54"/>
        <v>0</v>
      </c>
      <c r="AS28" s="48">
        <f t="shared" si="54"/>
        <v>0</v>
      </c>
      <c r="AT28" s="48">
        <f t="shared" si="54"/>
        <v>0</v>
      </c>
      <c r="AU28" s="48">
        <f t="shared" si="54"/>
        <v>0</v>
      </c>
      <c r="AV28" s="48">
        <f t="shared" si="54"/>
        <v>0</v>
      </c>
      <c r="AW28" s="48">
        <f t="shared" si="54"/>
        <v>0</v>
      </c>
      <c r="AX28" s="36">
        <f t="shared" si="42"/>
        <v>0</v>
      </c>
      <c r="AY28" s="38">
        <f t="shared" si="43"/>
        <v>0</v>
      </c>
      <c r="AZ28" s="38">
        <f t="shared" si="43"/>
        <v>0</v>
      </c>
      <c r="BA28" s="40">
        <f t="shared" si="43"/>
        <v>0</v>
      </c>
      <c r="BB28" s="212">
        <f t="shared" si="44"/>
        <v>0</v>
      </c>
      <c r="BC28" s="51">
        <f t="shared" si="45"/>
        <v>0</v>
      </c>
      <c r="BD28" s="46">
        <f t="shared" si="46"/>
        <v>0</v>
      </c>
      <c r="BE28" s="47">
        <f t="shared" si="55"/>
        <v>0</v>
      </c>
      <c r="BF28" s="48">
        <f t="shared" si="55"/>
        <v>0</v>
      </c>
      <c r="BG28" s="48">
        <f t="shared" si="55"/>
        <v>0</v>
      </c>
      <c r="BH28" s="48">
        <f t="shared" si="55"/>
        <v>0</v>
      </c>
      <c r="BI28" s="48">
        <f t="shared" si="55"/>
        <v>0</v>
      </c>
      <c r="BJ28" s="48">
        <f t="shared" si="55"/>
        <v>0</v>
      </c>
      <c r="BK28" s="49">
        <f t="shared" si="55"/>
        <v>0</v>
      </c>
      <c r="BL28" s="50">
        <f t="shared" si="48"/>
        <v>0</v>
      </c>
      <c r="BM28" s="51">
        <f t="shared" si="51"/>
        <v>0</v>
      </c>
      <c r="BN28" s="46">
        <f t="shared" si="49"/>
        <v>0</v>
      </c>
      <c r="BO28" s="47">
        <f t="shared" si="56"/>
        <v>0</v>
      </c>
      <c r="BP28" s="48">
        <f t="shared" si="56"/>
        <v>0</v>
      </c>
      <c r="BQ28" s="48">
        <f t="shared" si="56"/>
        <v>0</v>
      </c>
      <c r="BR28" s="48">
        <f t="shared" si="56"/>
        <v>0</v>
      </c>
      <c r="BS28" s="48">
        <f t="shared" si="56"/>
        <v>0</v>
      </c>
      <c r="BT28" s="48">
        <f t="shared" si="56"/>
        <v>0</v>
      </c>
      <c r="BU28" s="49">
        <f t="shared" si="56"/>
        <v>0</v>
      </c>
      <c r="BV28" s="17"/>
    </row>
    <row r="29" spans="1:74" s="12" customFormat="1" ht="35.1" hidden="1" customHeight="1">
      <c r="A29" s="164" t="s">
        <v>22</v>
      </c>
      <c r="B29" s="210">
        <f t="shared" si="24"/>
        <v>0</v>
      </c>
      <c r="C29" s="43">
        <f t="shared" si="11"/>
        <v>0</v>
      </c>
      <c r="D29" s="36">
        <f t="shared" si="25"/>
        <v>0</v>
      </c>
      <c r="E29" s="34">
        <f t="shared" si="26"/>
        <v>0</v>
      </c>
      <c r="F29" s="44">
        <f t="shared" si="27"/>
        <v>0</v>
      </c>
      <c r="G29" s="44">
        <f t="shared" si="28"/>
        <v>0</v>
      </c>
      <c r="H29" s="44">
        <f t="shared" si="29"/>
        <v>0</v>
      </c>
      <c r="I29" s="44">
        <f t="shared" si="30"/>
        <v>0</v>
      </c>
      <c r="J29" s="45">
        <f t="shared" si="31"/>
        <v>0</v>
      </c>
      <c r="K29" s="36">
        <f t="shared" si="32"/>
        <v>0</v>
      </c>
      <c r="L29" s="34">
        <f t="shared" si="33"/>
        <v>0</v>
      </c>
      <c r="M29" s="34">
        <f t="shared" si="34"/>
        <v>0</v>
      </c>
      <c r="N29" s="35">
        <f t="shared" si="35"/>
        <v>0</v>
      </c>
      <c r="O29" s="39">
        <f t="shared" si="36"/>
        <v>0</v>
      </c>
      <c r="P29" s="36">
        <f t="shared" si="13"/>
        <v>0</v>
      </c>
      <c r="Q29" s="36">
        <f t="shared" si="37"/>
        <v>0</v>
      </c>
      <c r="R29" s="37">
        <f t="shared" si="52"/>
        <v>0</v>
      </c>
      <c r="S29" s="48">
        <f t="shared" si="52"/>
        <v>0</v>
      </c>
      <c r="T29" s="48">
        <f t="shared" si="52"/>
        <v>0</v>
      </c>
      <c r="U29" s="48">
        <f t="shared" si="52"/>
        <v>0</v>
      </c>
      <c r="V29" s="48">
        <f t="shared" si="52"/>
        <v>0</v>
      </c>
      <c r="W29" s="48">
        <f t="shared" si="52"/>
        <v>0</v>
      </c>
      <c r="X29" s="36">
        <f t="shared" si="38"/>
        <v>0</v>
      </c>
      <c r="Y29" s="38">
        <f t="shared" si="15"/>
        <v>0</v>
      </c>
      <c r="Z29" s="38">
        <f t="shared" si="15"/>
        <v>0</v>
      </c>
      <c r="AA29" s="40">
        <f t="shared" si="15"/>
        <v>0</v>
      </c>
      <c r="AB29" s="39">
        <f t="shared" si="39"/>
        <v>0</v>
      </c>
      <c r="AC29" s="46">
        <f t="shared" si="16"/>
        <v>0</v>
      </c>
      <c r="AD29" s="36">
        <f t="shared" si="40"/>
        <v>0</v>
      </c>
      <c r="AE29" s="47">
        <f t="shared" si="53"/>
        <v>0</v>
      </c>
      <c r="AF29" s="48">
        <f t="shared" si="53"/>
        <v>0</v>
      </c>
      <c r="AG29" s="48">
        <f t="shared" si="53"/>
        <v>0</v>
      </c>
      <c r="AH29" s="48">
        <f t="shared" si="53"/>
        <v>0</v>
      </c>
      <c r="AI29" s="48">
        <f t="shared" si="53"/>
        <v>0</v>
      </c>
      <c r="AJ29" s="48">
        <f t="shared" si="53"/>
        <v>0</v>
      </c>
      <c r="AK29" s="36">
        <f t="shared" si="41"/>
        <v>0</v>
      </c>
      <c r="AL29" s="38">
        <f t="shared" si="18"/>
        <v>0</v>
      </c>
      <c r="AM29" s="38">
        <f t="shared" si="18"/>
        <v>0</v>
      </c>
      <c r="AN29" s="40">
        <f t="shared" si="18"/>
        <v>0</v>
      </c>
      <c r="AO29" s="50">
        <f t="shared" si="19"/>
        <v>0</v>
      </c>
      <c r="AP29" s="42">
        <f t="shared" si="20"/>
        <v>0</v>
      </c>
      <c r="AQ29" s="46">
        <f t="shared" si="21"/>
        <v>0</v>
      </c>
      <c r="AR29" s="47">
        <f t="shared" si="54"/>
        <v>0</v>
      </c>
      <c r="AS29" s="48">
        <f t="shared" si="54"/>
        <v>0</v>
      </c>
      <c r="AT29" s="48">
        <f t="shared" si="54"/>
        <v>0</v>
      </c>
      <c r="AU29" s="48">
        <f t="shared" si="54"/>
        <v>0</v>
      </c>
      <c r="AV29" s="48">
        <f t="shared" si="54"/>
        <v>0</v>
      </c>
      <c r="AW29" s="48">
        <f t="shared" si="54"/>
        <v>0</v>
      </c>
      <c r="AX29" s="36">
        <f t="shared" si="42"/>
        <v>0</v>
      </c>
      <c r="AY29" s="38">
        <f t="shared" si="43"/>
        <v>0</v>
      </c>
      <c r="AZ29" s="38">
        <f t="shared" si="43"/>
        <v>0</v>
      </c>
      <c r="BA29" s="40">
        <f t="shared" si="43"/>
        <v>0</v>
      </c>
      <c r="BB29" s="212">
        <f t="shared" si="44"/>
        <v>0</v>
      </c>
      <c r="BC29" s="51">
        <f t="shared" si="45"/>
        <v>0</v>
      </c>
      <c r="BD29" s="46">
        <f t="shared" si="46"/>
        <v>0</v>
      </c>
      <c r="BE29" s="47">
        <f t="shared" si="55"/>
        <v>0</v>
      </c>
      <c r="BF29" s="48">
        <f t="shared" si="55"/>
        <v>0</v>
      </c>
      <c r="BG29" s="48">
        <f t="shared" si="55"/>
        <v>0</v>
      </c>
      <c r="BH29" s="48">
        <f t="shared" si="55"/>
        <v>0</v>
      </c>
      <c r="BI29" s="48">
        <f t="shared" si="55"/>
        <v>0</v>
      </c>
      <c r="BJ29" s="48">
        <f t="shared" si="55"/>
        <v>0</v>
      </c>
      <c r="BK29" s="49">
        <f t="shared" si="55"/>
        <v>0</v>
      </c>
      <c r="BL29" s="50">
        <f t="shared" si="48"/>
        <v>0</v>
      </c>
      <c r="BM29" s="51">
        <f t="shared" si="51"/>
        <v>0</v>
      </c>
      <c r="BN29" s="46">
        <f t="shared" si="49"/>
        <v>0</v>
      </c>
      <c r="BO29" s="47">
        <f t="shared" si="56"/>
        <v>0</v>
      </c>
      <c r="BP29" s="48">
        <f t="shared" si="56"/>
        <v>0</v>
      </c>
      <c r="BQ29" s="48">
        <f t="shared" si="56"/>
        <v>0</v>
      </c>
      <c r="BR29" s="48">
        <f t="shared" si="56"/>
        <v>0</v>
      </c>
      <c r="BS29" s="48">
        <f t="shared" si="56"/>
        <v>0</v>
      </c>
      <c r="BT29" s="48">
        <f t="shared" si="56"/>
        <v>0</v>
      </c>
      <c r="BU29" s="49">
        <f t="shared" si="56"/>
        <v>0</v>
      </c>
      <c r="BV29" s="17"/>
    </row>
    <row r="30" spans="1:74" s="12" customFormat="1" ht="35.1" hidden="1" customHeight="1">
      <c r="A30" s="165" t="s">
        <v>12</v>
      </c>
      <c r="B30" s="210">
        <f t="shared" si="24"/>
        <v>0</v>
      </c>
      <c r="C30" s="43">
        <f t="shared" si="11"/>
        <v>0</v>
      </c>
      <c r="D30" s="36">
        <f t="shared" si="25"/>
        <v>0</v>
      </c>
      <c r="E30" s="34">
        <f t="shared" si="26"/>
        <v>0</v>
      </c>
      <c r="F30" s="44">
        <f t="shared" si="27"/>
        <v>0</v>
      </c>
      <c r="G30" s="44">
        <f t="shared" si="28"/>
        <v>0</v>
      </c>
      <c r="H30" s="44">
        <f t="shared" si="29"/>
        <v>0</v>
      </c>
      <c r="I30" s="44">
        <f t="shared" si="30"/>
        <v>0</v>
      </c>
      <c r="J30" s="45">
        <f t="shared" si="31"/>
        <v>0</v>
      </c>
      <c r="K30" s="36">
        <f t="shared" si="32"/>
        <v>0</v>
      </c>
      <c r="L30" s="34">
        <f t="shared" si="33"/>
        <v>0</v>
      </c>
      <c r="M30" s="34">
        <f t="shared" si="34"/>
        <v>0</v>
      </c>
      <c r="N30" s="35">
        <f t="shared" si="35"/>
        <v>0</v>
      </c>
      <c r="O30" s="39">
        <f t="shared" si="36"/>
        <v>0</v>
      </c>
      <c r="P30" s="36">
        <f t="shared" si="13"/>
        <v>0</v>
      </c>
      <c r="Q30" s="36">
        <f t="shared" si="37"/>
        <v>0</v>
      </c>
      <c r="R30" s="37">
        <f t="shared" si="52"/>
        <v>0</v>
      </c>
      <c r="S30" s="48">
        <f t="shared" si="52"/>
        <v>0</v>
      </c>
      <c r="T30" s="48">
        <f t="shared" si="52"/>
        <v>0</v>
      </c>
      <c r="U30" s="48">
        <f t="shared" si="52"/>
        <v>0</v>
      </c>
      <c r="V30" s="48">
        <f t="shared" si="52"/>
        <v>0</v>
      </c>
      <c r="W30" s="48">
        <f t="shared" si="52"/>
        <v>0</v>
      </c>
      <c r="X30" s="36">
        <f t="shared" si="38"/>
        <v>0</v>
      </c>
      <c r="Y30" s="38">
        <f t="shared" si="15"/>
        <v>0</v>
      </c>
      <c r="Z30" s="38">
        <f t="shared" si="15"/>
        <v>0</v>
      </c>
      <c r="AA30" s="40">
        <f t="shared" si="15"/>
        <v>0</v>
      </c>
      <c r="AB30" s="39">
        <f t="shared" si="39"/>
        <v>0</v>
      </c>
      <c r="AC30" s="46">
        <f t="shared" si="16"/>
        <v>0</v>
      </c>
      <c r="AD30" s="36">
        <f t="shared" si="40"/>
        <v>0</v>
      </c>
      <c r="AE30" s="47">
        <f t="shared" si="53"/>
        <v>0</v>
      </c>
      <c r="AF30" s="48">
        <f t="shared" si="53"/>
        <v>0</v>
      </c>
      <c r="AG30" s="48">
        <f t="shared" si="53"/>
        <v>0</v>
      </c>
      <c r="AH30" s="48">
        <f t="shared" si="53"/>
        <v>0</v>
      </c>
      <c r="AI30" s="48">
        <f t="shared" si="53"/>
        <v>0</v>
      </c>
      <c r="AJ30" s="48">
        <f t="shared" si="53"/>
        <v>0</v>
      </c>
      <c r="AK30" s="36">
        <f t="shared" si="41"/>
        <v>0</v>
      </c>
      <c r="AL30" s="38">
        <f t="shared" si="18"/>
        <v>0</v>
      </c>
      <c r="AM30" s="38">
        <f t="shared" si="18"/>
        <v>0</v>
      </c>
      <c r="AN30" s="40">
        <f t="shared" si="18"/>
        <v>0</v>
      </c>
      <c r="AO30" s="50">
        <f t="shared" si="19"/>
        <v>0</v>
      </c>
      <c r="AP30" s="42">
        <f t="shared" si="20"/>
        <v>0</v>
      </c>
      <c r="AQ30" s="46">
        <f t="shared" si="21"/>
        <v>0</v>
      </c>
      <c r="AR30" s="47">
        <f t="shared" si="54"/>
        <v>0</v>
      </c>
      <c r="AS30" s="48">
        <f t="shared" si="54"/>
        <v>0</v>
      </c>
      <c r="AT30" s="48">
        <f t="shared" si="54"/>
        <v>0</v>
      </c>
      <c r="AU30" s="48">
        <f t="shared" si="54"/>
        <v>0</v>
      </c>
      <c r="AV30" s="48">
        <f t="shared" si="54"/>
        <v>0</v>
      </c>
      <c r="AW30" s="48">
        <f t="shared" si="54"/>
        <v>0</v>
      </c>
      <c r="AX30" s="36">
        <f t="shared" si="42"/>
        <v>0</v>
      </c>
      <c r="AY30" s="38">
        <f t="shared" si="43"/>
        <v>0</v>
      </c>
      <c r="AZ30" s="38">
        <f t="shared" si="43"/>
        <v>0</v>
      </c>
      <c r="BA30" s="40">
        <f t="shared" si="43"/>
        <v>0</v>
      </c>
      <c r="BB30" s="212">
        <f t="shared" si="44"/>
        <v>0</v>
      </c>
      <c r="BC30" s="51">
        <f t="shared" si="45"/>
        <v>0</v>
      </c>
      <c r="BD30" s="46">
        <f t="shared" si="46"/>
        <v>0</v>
      </c>
      <c r="BE30" s="47">
        <f t="shared" si="55"/>
        <v>0</v>
      </c>
      <c r="BF30" s="48">
        <f t="shared" si="55"/>
        <v>0</v>
      </c>
      <c r="BG30" s="48">
        <f t="shared" si="55"/>
        <v>0</v>
      </c>
      <c r="BH30" s="48">
        <f t="shared" si="55"/>
        <v>0</v>
      </c>
      <c r="BI30" s="48">
        <f t="shared" si="55"/>
        <v>0</v>
      </c>
      <c r="BJ30" s="48">
        <f t="shared" si="55"/>
        <v>0</v>
      </c>
      <c r="BK30" s="49">
        <f t="shared" si="55"/>
        <v>0</v>
      </c>
      <c r="BL30" s="50">
        <f t="shared" si="48"/>
        <v>0</v>
      </c>
      <c r="BM30" s="51">
        <f t="shared" si="51"/>
        <v>0</v>
      </c>
      <c r="BN30" s="46">
        <f t="shared" si="49"/>
        <v>0</v>
      </c>
      <c r="BO30" s="47">
        <f t="shared" si="56"/>
        <v>0</v>
      </c>
      <c r="BP30" s="48">
        <f t="shared" si="56"/>
        <v>0</v>
      </c>
      <c r="BQ30" s="48">
        <f t="shared" si="56"/>
        <v>0</v>
      </c>
      <c r="BR30" s="48">
        <f t="shared" si="56"/>
        <v>0</v>
      </c>
      <c r="BS30" s="48">
        <f t="shared" si="56"/>
        <v>0</v>
      </c>
      <c r="BT30" s="48">
        <f t="shared" si="56"/>
        <v>0</v>
      </c>
      <c r="BU30" s="49">
        <f t="shared" si="56"/>
        <v>0</v>
      </c>
      <c r="BV30" s="17"/>
    </row>
    <row r="31" spans="1:74" s="12" customFormat="1" ht="35.1" hidden="1" customHeight="1">
      <c r="A31" s="164" t="s">
        <v>19</v>
      </c>
      <c r="B31" s="210">
        <f t="shared" si="24"/>
        <v>0</v>
      </c>
      <c r="C31" s="43">
        <f t="shared" si="11"/>
        <v>0</v>
      </c>
      <c r="D31" s="36">
        <f t="shared" si="25"/>
        <v>0</v>
      </c>
      <c r="E31" s="34">
        <f t="shared" si="26"/>
        <v>0</v>
      </c>
      <c r="F31" s="44">
        <f t="shared" si="27"/>
        <v>0</v>
      </c>
      <c r="G31" s="44">
        <f t="shared" si="28"/>
        <v>0</v>
      </c>
      <c r="H31" s="44">
        <f t="shared" si="29"/>
        <v>0</v>
      </c>
      <c r="I31" s="44">
        <f t="shared" si="30"/>
        <v>0</v>
      </c>
      <c r="J31" s="45">
        <f t="shared" si="31"/>
        <v>0</v>
      </c>
      <c r="K31" s="36">
        <f t="shared" si="32"/>
        <v>0</v>
      </c>
      <c r="L31" s="34">
        <f t="shared" si="33"/>
        <v>0</v>
      </c>
      <c r="M31" s="34">
        <f t="shared" si="34"/>
        <v>0</v>
      </c>
      <c r="N31" s="35">
        <f t="shared" si="35"/>
        <v>0</v>
      </c>
      <c r="O31" s="39">
        <f t="shared" si="36"/>
        <v>0</v>
      </c>
      <c r="P31" s="36">
        <f t="shared" si="13"/>
        <v>0</v>
      </c>
      <c r="Q31" s="36">
        <f t="shared" si="37"/>
        <v>0</v>
      </c>
      <c r="R31" s="37">
        <f t="shared" si="52"/>
        <v>0</v>
      </c>
      <c r="S31" s="48">
        <f t="shared" si="52"/>
        <v>0</v>
      </c>
      <c r="T31" s="48">
        <f t="shared" si="52"/>
        <v>0</v>
      </c>
      <c r="U31" s="48">
        <f t="shared" si="52"/>
        <v>0</v>
      </c>
      <c r="V31" s="48">
        <f t="shared" si="52"/>
        <v>0</v>
      </c>
      <c r="W31" s="48">
        <f t="shared" si="52"/>
        <v>0</v>
      </c>
      <c r="X31" s="36">
        <f t="shared" si="38"/>
        <v>0</v>
      </c>
      <c r="Y31" s="38">
        <f t="shared" si="15"/>
        <v>0</v>
      </c>
      <c r="Z31" s="38">
        <f t="shared" si="15"/>
        <v>0</v>
      </c>
      <c r="AA31" s="40">
        <f t="shared" si="15"/>
        <v>0</v>
      </c>
      <c r="AB31" s="39">
        <f t="shared" si="39"/>
        <v>0</v>
      </c>
      <c r="AC31" s="46">
        <f t="shared" si="16"/>
        <v>0</v>
      </c>
      <c r="AD31" s="36">
        <f t="shared" si="40"/>
        <v>0</v>
      </c>
      <c r="AE31" s="47">
        <f t="shared" si="53"/>
        <v>0</v>
      </c>
      <c r="AF31" s="48">
        <f t="shared" si="53"/>
        <v>0</v>
      </c>
      <c r="AG31" s="48">
        <f t="shared" si="53"/>
        <v>0</v>
      </c>
      <c r="AH31" s="48">
        <f t="shared" si="53"/>
        <v>0</v>
      </c>
      <c r="AI31" s="48">
        <f t="shared" si="53"/>
        <v>0</v>
      </c>
      <c r="AJ31" s="48">
        <f t="shared" si="53"/>
        <v>0</v>
      </c>
      <c r="AK31" s="36">
        <f t="shared" si="41"/>
        <v>0</v>
      </c>
      <c r="AL31" s="38">
        <f t="shared" si="18"/>
        <v>0</v>
      </c>
      <c r="AM31" s="38">
        <f t="shared" si="18"/>
        <v>0</v>
      </c>
      <c r="AN31" s="40">
        <f t="shared" si="18"/>
        <v>0</v>
      </c>
      <c r="AO31" s="50">
        <f t="shared" si="19"/>
        <v>0</v>
      </c>
      <c r="AP31" s="42">
        <f t="shared" si="20"/>
        <v>0</v>
      </c>
      <c r="AQ31" s="46">
        <f t="shared" si="21"/>
        <v>0</v>
      </c>
      <c r="AR31" s="47">
        <f t="shared" si="54"/>
        <v>0</v>
      </c>
      <c r="AS31" s="48">
        <f t="shared" si="54"/>
        <v>0</v>
      </c>
      <c r="AT31" s="48">
        <f t="shared" si="54"/>
        <v>0</v>
      </c>
      <c r="AU31" s="48">
        <f t="shared" si="54"/>
        <v>0</v>
      </c>
      <c r="AV31" s="48">
        <f t="shared" si="54"/>
        <v>0</v>
      </c>
      <c r="AW31" s="48">
        <f t="shared" si="54"/>
        <v>0</v>
      </c>
      <c r="AX31" s="36">
        <f t="shared" si="42"/>
        <v>0</v>
      </c>
      <c r="AY31" s="38">
        <f t="shared" si="43"/>
        <v>0</v>
      </c>
      <c r="AZ31" s="38">
        <f t="shared" si="43"/>
        <v>0</v>
      </c>
      <c r="BA31" s="40">
        <f t="shared" si="43"/>
        <v>0</v>
      </c>
      <c r="BB31" s="212">
        <f t="shared" si="44"/>
        <v>0</v>
      </c>
      <c r="BC31" s="51">
        <f t="shared" si="45"/>
        <v>0</v>
      </c>
      <c r="BD31" s="46">
        <f t="shared" si="46"/>
        <v>0</v>
      </c>
      <c r="BE31" s="47">
        <f t="shared" si="55"/>
        <v>0</v>
      </c>
      <c r="BF31" s="48">
        <f t="shared" si="55"/>
        <v>0</v>
      </c>
      <c r="BG31" s="48">
        <f t="shared" si="55"/>
        <v>0</v>
      </c>
      <c r="BH31" s="48">
        <f t="shared" si="55"/>
        <v>0</v>
      </c>
      <c r="BI31" s="48">
        <f t="shared" si="55"/>
        <v>0</v>
      </c>
      <c r="BJ31" s="48">
        <f t="shared" si="55"/>
        <v>0</v>
      </c>
      <c r="BK31" s="49">
        <f t="shared" si="55"/>
        <v>0</v>
      </c>
      <c r="BL31" s="50">
        <f t="shared" si="48"/>
        <v>0</v>
      </c>
      <c r="BM31" s="51">
        <f t="shared" si="51"/>
        <v>0</v>
      </c>
      <c r="BN31" s="46">
        <f t="shared" si="49"/>
        <v>0</v>
      </c>
      <c r="BO31" s="47">
        <f t="shared" si="56"/>
        <v>0</v>
      </c>
      <c r="BP31" s="48">
        <f t="shared" si="56"/>
        <v>0</v>
      </c>
      <c r="BQ31" s="48">
        <f t="shared" si="56"/>
        <v>0</v>
      </c>
      <c r="BR31" s="48">
        <f t="shared" si="56"/>
        <v>0</v>
      </c>
      <c r="BS31" s="48">
        <f t="shared" si="56"/>
        <v>0</v>
      </c>
      <c r="BT31" s="48">
        <f t="shared" si="56"/>
        <v>0</v>
      </c>
      <c r="BU31" s="49">
        <f t="shared" si="56"/>
        <v>0</v>
      </c>
      <c r="BV31" s="17"/>
    </row>
    <row r="32" spans="1:74" s="12" customFormat="1" ht="35.1" hidden="1" customHeight="1" thickBot="1">
      <c r="A32" s="166" t="s">
        <v>13</v>
      </c>
      <c r="B32" s="215">
        <f t="shared" si="24"/>
        <v>0</v>
      </c>
      <c r="C32" s="52">
        <f t="shared" si="11"/>
        <v>0</v>
      </c>
      <c r="D32" s="36">
        <f t="shared" si="25"/>
        <v>0</v>
      </c>
      <c r="E32" s="34">
        <f t="shared" si="26"/>
        <v>0</v>
      </c>
      <c r="F32" s="53">
        <f t="shared" si="27"/>
        <v>0</v>
      </c>
      <c r="G32" s="53">
        <f t="shared" si="28"/>
        <v>0</v>
      </c>
      <c r="H32" s="53">
        <f t="shared" si="29"/>
        <v>0</v>
      </c>
      <c r="I32" s="53">
        <f t="shared" si="30"/>
        <v>0</v>
      </c>
      <c r="J32" s="54">
        <f t="shared" si="31"/>
        <v>0</v>
      </c>
      <c r="K32" s="205">
        <f t="shared" si="32"/>
        <v>0</v>
      </c>
      <c r="L32" s="208">
        <f t="shared" si="33"/>
        <v>0</v>
      </c>
      <c r="M32" s="208">
        <f t="shared" si="34"/>
        <v>0</v>
      </c>
      <c r="N32" s="209">
        <f t="shared" si="35"/>
        <v>0</v>
      </c>
      <c r="O32" s="214">
        <f t="shared" si="36"/>
        <v>0</v>
      </c>
      <c r="P32" s="55">
        <f t="shared" si="13"/>
        <v>0</v>
      </c>
      <c r="Q32" s="205">
        <f t="shared" si="37"/>
        <v>0</v>
      </c>
      <c r="R32" s="204">
        <f t="shared" si="52"/>
        <v>0</v>
      </c>
      <c r="S32" s="57">
        <f t="shared" si="52"/>
        <v>0</v>
      </c>
      <c r="T32" s="57">
        <f t="shared" si="52"/>
        <v>0</v>
      </c>
      <c r="U32" s="57">
        <f t="shared" si="52"/>
        <v>0</v>
      </c>
      <c r="V32" s="57">
        <f t="shared" si="52"/>
        <v>0</v>
      </c>
      <c r="W32" s="57">
        <f t="shared" si="52"/>
        <v>0</v>
      </c>
      <c r="X32" s="205">
        <f t="shared" si="38"/>
        <v>0</v>
      </c>
      <c r="Y32" s="206">
        <f t="shared" si="15"/>
        <v>0</v>
      </c>
      <c r="Z32" s="206">
        <f t="shared" si="15"/>
        <v>0</v>
      </c>
      <c r="AA32" s="207">
        <f t="shared" si="15"/>
        <v>0</v>
      </c>
      <c r="AB32" s="214">
        <f t="shared" si="39"/>
        <v>0</v>
      </c>
      <c r="AC32" s="55">
        <f t="shared" si="16"/>
        <v>0</v>
      </c>
      <c r="AD32" s="205">
        <f t="shared" si="40"/>
        <v>0</v>
      </c>
      <c r="AE32" s="56">
        <f t="shared" si="53"/>
        <v>0</v>
      </c>
      <c r="AF32" s="57">
        <f t="shared" si="53"/>
        <v>0</v>
      </c>
      <c r="AG32" s="57">
        <f t="shared" si="53"/>
        <v>0</v>
      </c>
      <c r="AH32" s="57">
        <f t="shared" si="53"/>
        <v>0</v>
      </c>
      <c r="AI32" s="57">
        <f t="shared" si="53"/>
        <v>0</v>
      </c>
      <c r="AJ32" s="57">
        <f t="shared" si="53"/>
        <v>0</v>
      </c>
      <c r="AK32" s="205">
        <f t="shared" si="41"/>
        <v>0</v>
      </c>
      <c r="AL32" s="206">
        <f t="shared" si="18"/>
        <v>0</v>
      </c>
      <c r="AM32" s="206">
        <f t="shared" si="18"/>
        <v>0</v>
      </c>
      <c r="AN32" s="207">
        <f t="shared" si="18"/>
        <v>0</v>
      </c>
      <c r="AO32" s="59">
        <f t="shared" si="19"/>
        <v>0</v>
      </c>
      <c r="AP32" s="60">
        <f t="shared" si="20"/>
        <v>0</v>
      </c>
      <c r="AQ32" s="55">
        <f t="shared" si="21"/>
        <v>0</v>
      </c>
      <c r="AR32" s="56">
        <f t="shared" si="54"/>
        <v>0</v>
      </c>
      <c r="AS32" s="57">
        <f t="shared" si="54"/>
        <v>0</v>
      </c>
      <c r="AT32" s="57">
        <f t="shared" si="54"/>
        <v>0</v>
      </c>
      <c r="AU32" s="57">
        <f t="shared" si="54"/>
        <v>0</v>
      </c>
      <c r="AV32" s="57">
        <f t="shared" si="54"/>
        <v>0</v>
      </c>
      <c r="AW32" s="57">
        <f t="shared" si="54"/>
        <v>0</v>
      </c>
      <c r="AX32" s="205">
        <f t="shared" si="42"/>
        <v>0</v>
      </c>
      <c r="AY32" s="206">
        <f t="shared" si="43"/>
        <v>0</v>
      </c>
      <c r="AZ32" s="206">
        <f t="shared" si="43"/>
        <v>0</v>
      </c>
      <c r="BA32" s="207">
        <f t="shared" si="43"/>
        <v>0</v>
      </c>
      <c r="BB32" s="213">
        <f t="shared" si="44"/>
        <v>0</v>
      </c>
      <c r="BC32" s="60">
        <f t="shared" si="45"/>
        <v>0</v>
      </c>
      <c r="BD32" s="55">
        <f t="shared" si="46"/>
        <v>0</v>
      </c>
      <c r="BE32" s="56">
        <f t="shared" si="55"/>
        <v>0</v>
      </c>
      <c r="BF32" s="57">
        <f t="shared" si="55"/>
        <v>0</v>
      </c>
      <c r="BG32" s="57">
        <f t="shared" si="55"/>
        <v>0</v>
      </c>
      <c r="BH32" s="57">
        <f t="shared" si="55"/>
        <v>0</v>
      </c>
      <c r="BI32" s="57">
        <f t="shared" si="55"/>
        <v>0</v>
      </c>
      <c r="BJ32" s="57">
        <f t="shared" si="55"/>
        <v>0</v>
      </c>
      <c r="BK32" s="58">
        <f t="shared" si="55"/>
        <v>0</v>
      </c>
      <c r="BL32" s="59">
        <f t="shared" si="48"/>
        <v>0</v>
      </c>
      <c r="BM32" s="60">
        <f t="shared" si="51"/>
        <v>0</v>
      </c>
      <c r="BN32" s="55">
        <f t="shared" si="49"/>
        <v>0</v>
      </c>
      <c r="BO32" s="56">
        <f t="shared" si="56"/>
        <v>0</v>
      </c>
      <c r="BP32" s="57">
        <f t="shared" si="56"/>
        <v>0</v>
      </c>
      <c r="BQ32" s="57">
        <f t="shared" si="56"/>
        <v>0</v>
      </c>
      <c r="BR32" s="57">
        <f t="shared" si="56"/>
        <v>0</v>
      </c>
      <c r="BS32" s="57">
        <f t="shared" si="56"/>
        <v>0</v>
      </c>
      <c r="BT32" s="57">
        <f t="shared" si="56"/>
        <v>0</v>
      </c>
      <c r="BU32" s="58">
        <f t="shared" si="56"/>
        <v>0</v>
      </c>
      <c r="BV32" s="17"/>
    </row>
    <row r="33" spans="1:74" s="8" customFormat="1" ht="15" customHeight="1">
      <c r="A33" s="87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</row>
    <row r="34" spans="1:74" s="170" customFormat="1" ht="35.1" customHeight="1">
      <c r="A34" s="170" t="s">
        <v>275</v>
      </c>
      <c r="V34" s="171"/>
      <c r="W34" s="171"/>
      <c r="X34" s="171"/>
      <c r="Y34" s="171"/>
      <c r="Z34" s="171"/>
      <c r="AA34" s="171"/>
      <c r="AB34" s="171"/>
      <c r="AC34" s="171"/>
      <c r="AD34" s="171"/>
      <c r="AE34" s="171"/>
      <c r="AF34" s="171"/>
      <c r="AG34" s="171"/>
      <c r="AH34" s="171"/>
      <c r="AI34" s="171"/>
      <c r="AJ34" s="171"/>
      <c r="AK34" s="171"/>
      <c r="AL34" s="171"/>
      <c r="AM34" s="171"/>
      <c r="AN34" s="171"/>
      <c r="AO34" s="171"/>
      <c r="AP34" s="171"/>
      <c r="AQ34" s="171"/>
      <c r="AR34" s="171"/>
      <c r="AS34" s="171"/>
      <c r="AT34" s="171"/>
      <c r="AU34" s="171"/>
      <c r="AV34" s="171"/>
      <c r="AW34" s="171"/>
      <c r="AX34" s="171"/>
      <c r="AY34" s="171"/>
      <c r="AZ34" s="171"/>
      <c r="BA34" s="171"/>
      <c r="BB34" s="171"/>
      <c r="BC34" s="171"/>
      <c r="BD34" s="171"/>
      <c r="BE34" s="171"/>
      <c r="BF34" s="171"/>
      <c r="BG34" s="171"/>
      <c r="BH34" s="171"/>
      <c r="BI34" s="171"/>
      <c r="BJ34" s="171"/>
      <c r="BK34" s="171"/>
      <c r="BL34" s="171"/>
      <c r="BM34" s="171"/>
      <c r="BN34" s="171"/>
      <c r="BO34" s="171"/>
      <c r="BP34" s="171"/>
      <c r="BQ34" s="171"/>
      <c r="BR34" s="171"/>
      <c r="BS34" s="171"/>
      <c r="BT34" s="171"/>
      <c r="BU34" s="171"/>
      <c r="BV34" s="172"/>
    </row>
    <row r="35" spans="1:74" s="8" customFormat="1" ht="15" customHeight="1">
      <c r="A35" s="87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</row>
    <row r="36" spans="1:74" s="12" customFormat="1" ht="24.95" customHeight="1">
      <c r="A36" s="89"/>
    </row>
    <row r="37" spans="1:74" s="64" customFormat="1" ht="24.95" customHeight="1">
      <c r="A37" s="160" t="s">
        <v>46</v>
      </c>
      <c r="B37" s="148" t="s">
        <v>47</v>
      </c>
      <c r="C37" s="148" t="s">
        <v>48</v>
      </c>
      <c r="D37" s="148" t="s">
        <v>41</v>
      </c>
      <c r="E37" s="148" t="s">
        <v>49</v>
      </c>
      <c r="F37" s="148" t="s">
        <v>50</v>
      </c>
      <c r="G37" s="148" t="s">
        <v>51</v>
      </c>
      <c r="H37" s="148" t="s">
        <v>52</v>
      </c>
      <c r="I37" s="148" t="s">
        <v>53</v>
      </c>
      <c r="J37" s="148" t="s">
        <v>54</v>
      </c>
      <c r="K37" s="148" t="s">
        <v>45</v>
      </c>
      <c r="L37" s="190"/>
      <c r="M37" s="190"/>
      <c r="N37" s="190"/>
    </row>
    <row r="38" spans="1:74" s="64" customFormat="1" ht="24.95" customHeight="1">
      <c r="A38" s="161" t="s">
        <v>47</v>
      </c>
      <c r="B38" s="147">
        <f>B7</f>
        <v>40</v>
      </c>
      <c r="C38" s="147">
        <f t="shared" ref="C38:K38" si="60">C7</f>
        <v>0</v>
      </c>
      <c r="D38" s="147">
        <f t="shared" si="60"/>
        <v>26</v>
      </c>
      <c r="E38" s="147">
        <f t="shared" si="60"/>
        <v>1</v>
      </c>
      <c r="F38" s="147">
        <f t="shared" si="60"/>
        <v>0</v>
      </c>
      <c r="G38" s="147">
        <f t="shared" si="60"/>
        <v>4</v>
      </c>
      <c r="H38" s="147">
        <f t="shared" si="60"/>
        <v>3</v>
      </c>
      <c r="I38" s="147">
        <f t="shared" si="60"/>
        <v>7</v>
      </c>
      <c r="J38" s="147">
        <f t="shared" si="60"/>
        <v>11</v>
      </c>
      <c r="K38" s="147">
        <f t="shared" si="60"/>
        <v>14</v>
      </c>
      <c r="L38" s="191"/>
      <c r="M38" s="191"/>
      <c r="N38" s="191"/>
    </row>
    <row r="39" spans="1:74" s="64" customFormat="1" ht="24.95" customHeight="1">
      <c r="A39" s="167" t="s">
        <v>273</v>
      </c>
      <c r="B39" s="149">
        <f>SUM(B8:B16)</f>
        <v>23</v>
      </c>
      <c r="C39" s="149">
        <f t="shared" ref="C39:K39" si="61">SUM(C8:C16)</f>
        <v>0</v>
      </c>
      <c r="D39" s="149">
        <f t="shared" si="61"/>
        <v>17</v>
      </c>
      <c r="E39" s="149">
        <f t="shared" si="61"/>
        <v>1</v>
      </c>
      <c r="F39" s="149">
        <f t="shared" si="61"/>
        <v>0</v>
      </c>
      <c r="G39" s="149">
        <f t="shared" si="61"/>
        <v>3</v>
      </c>
      <c r="H39" s="149">
        <f t="shared" si="61"/>
        <v>3</v>
      </c>
      <c r="I39" s="149">
        <f t="shared" si="61"/>
        <v>6</v>
      </c>
      <c r="J39" s="149">
        <f t="shared" si="61"/>
        <v>4</v>
      </c>
      <c r="K39" s="149">
        <f t="shared" si="61"/>
        <v>6</v>
      </c>
      <c r="L39" s="192"/>
      <c r="M39" s="192"/>
      <c r="N39" s="192"/>
    </row>
    <row r="40" spans="1:74" s="62" customFormat="1" ht="24.95" customHeight="1">
      <c r="A40" s="168" t="s">
        <v>273</v>
      </c>
      <c r="B40" s="146">
        <f>SUM(B18,B19,B20,B24,B26,B30,B32)</f>
        <v>0</v>
      </c>
      <c r="C40" s="146">
        <f t="shared" ref="C40:K40" si="62">SUM(C18,C19,C20,C24,C26,C30,C32)</f>
        <v>0</v>
      </c>
      <c r="D40" s="146">
        <f t="shared" si="62"/>
        <v>0</v>
      </c>
      <c r="E40" s="146">
        <f t="shared" si="62"/>
        <v>0</v>
      </c>
      <c r="F40" s="146">
        <f t="shared" si="62"/>
        <v>0</v>
      </c>
      <c r="G40" s="146">
        <f t="shared" si="62"/>
        <v>0</v>
      </c>
      <c r="H40" s="146">
        <f t="shared" si="62"/>
        <v>0</v>
      </c>
      <c r="I40" s="146">
        <f t="shared" si="62"/>
        <v>0</v>
      </c>
      <c r="J40" s="146">
        <f t="shared" si="62"/>
        <v>0</v>
      </c>
      <c r="K40" s="146">
        <f t="shared" si="62"/>
        <v>0</v>
      </c>
      <c r="L40" s="193"/>
      <c r="M40" s="193"/>
      <c r="N40" s="193"/>
      <c r="O40" s="90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5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5"/>
      <c r="AP40" s="63"/>
      <c r="AQ40" s="63"/>
      <c r="AR40" s="63"/>
      <c r="AS40" s="63"/>
      <c r="AT40" s="63"/>
      <c r="AU40" s="63"/>
      <c r="AV40" s="63"/>
      <c r="AW40" s="63"/>
      <c r="AX40" s="63"/>
      <c r="AY40" s="63"/>
      <c r="AZ40" s="63"/>
      <c r="BA40" s="63"/>
      <c r="BB40" s="63"/>
      <c r="BC40" s="65"/>
      <c r="BD40" s="63"/>
      <c r="BE40" s="63"/>
      <c r="BF40" s="63"/>
      <c r="BG40" s="63"/>
      <c r="BH40" s="63"/>
      <c r="BI40" s="63"/>
      <c r="BJ40" s="63"/>
      <c r="BK40" s="63"/>
      <c r="BL40" s="65"/>
      <c r="BM40" s="63"/>
      <c r="BN40" s="63"/>
      <c r="BO40" s="63"/>
      <c r="BP40" s="63"/>
      <c r="BQ40" s="63"/>
      <c r="BR40" s="63"/>
      <c r="BS40" s="63"/>
      <c r="BT40" s="63"/>
      <c r="BU40" s="63"/>
    </row>
    <row r="41" spans="1:74" s="62" customFormat="1" ht="24.95" customHeight="1">
      <c r="A41" s="169" t="s">
        <v>274</v>
      </c>
      <c r="B41" s="150">
        <f>SUM(B17,B21,B22,B27,B28,B29,B31)</f>
        <v>17</v>
      </c>
      <c r="C41" s="150">
        <f t="shared" ref="C41:K41" si="63">SUM(C17,C21,C22,C27,C28,C29,C31)</f>
        <v>0</v>
      </c>
      <c r="D41" s="150">
        <f t="shared" si="63"/>
        <v>9</v>
      </c>
      <c r="E41" s="150">
        <f t="shared" si="63"/>
        <v>0</v>
      </c>
      <c r="F41" s="150">
        <f t="shared" si="63"/>
        <v>0</v>
      </c>
      <c r="G41" s="150">
        <f t="shared" si="63"/>
        <v>1</v>
      </c>
      <c r="H41" s="150">
        <f t="shared" si="63"/>
        <v>0</v>
      </c>
      <c r="I41" s="150">
        <f t="shared" si="63"/>
        <v>1</v>
      </c>
      <c r="J41" s="150">
        <f t="shared" si="63"/>
        <v>7</v>
      </c>
      <c r="K41" s="150">
        <f t="shared" si="63"/>
        <v>8</v>
      </c>
      <c r="L41" s="194"/>
      <c r="M41" s="194"/>
      <c r="N41" s="194"/>
    </row>
    <row r="42" spans="1:74" s="66" customFormat="1" ht="24.95" customHeight="1">
      <c r="A42" s="91"/>
    </row>
    <row r="43" spans="1:74" s="4" customFormat="1" ht="24.95" customHeight="1">
      <c r="A43" s="7"/>
    </row>
    <row r="44" spans="1:74" s="4" customFormat="1" ht="24.95" customHeight="1">
      <c r="A44" s="7"/>
    </row>
    <row r="45" spans="1:74" s="4" customFormat="1" ht="24.95" customHeight="1">
      <c r="A45" s="7"/>
    </row>
    <row r="46" spans="1:74" s="12" customFormat="1" ht="24.95" customHeight="1">
      <c r="A46" s="89"/>
    </row>
    <row r="47" spans="1:74" s="12" customFormat="1" ht="24.95" customHeight="1">
      <c r="A47" s="89"/>
    </row>
    <row r="48" spans="1:74" s="12" customFormat="1" ht="24.95" customHeight="1">
      <c r="A48" s="89"/>
    </row>
    <row r="49" spans="1:1" s="12" customFormat="1" ht="24.95" customHeight="1">
      <c r="A49" s="89"/>
    </row>
    <row r="50" spans="1:1" s="12" customFormat="1" ht="24.95" customHeight="1">
      <c r="A50" s="89"/>
    </row>
    <row r="51" spans="1:1" s="12" customFormat="1" ht="24.95" customHeight="1">
      <c r="A51" s="89"/>
    </row>
    <row r="52" spans="1:1" ht="20.100000000000001" customHeight="1"/>
    <row r="53" spans="1:1" ht="20.100000000000001" customHeight="1"/>
  </sheetData>
  <mergeCells count="30">
    <mergeCell ref="BB5:BB6"/>
    <mergeCell ref="BC5:BC6"/>
    <mergeCell ref="D5:J5"/>
    <mergeCell ref="K5:N5"/>
    <mergeCell ref="B4:N4"/>
    <mergeCell ref="O4:AA4"/>
    <mergeCell ref="Q5:W5"/>
    <mergeCell ref="X5:AA5"/>
    <mergeCell ref="AB4:AN4"/>
    <mergeCell ref="AD5:AJ5"/>
    <mergeCell ref="AK5:AN5"/>
    <mergeCell ref="AQ5:AW5"/>
    <mergeCell ref="AX5:BA5"/>
    <mergeCell ref="AC5:AC6"/>
    <mergeCell ref="A2:BU2"/>
    <mergeCell ref="A4:A6"/>
    <mergeCell ref="AO4:BA4"/>
    <mergeCell ref="BB4:BK4"/>
    <mergeCell ref="BL4:BU4"/>
    <mergeCell ref="B5:B6"/>
    <mergeCell ref="C5:C6"/>
    <mergeCell ref="O5:O6"/>
    <mergeCell ref="P5:P6"/>
    <mergeCell ref="AB5:AB6"/>
    <mergeCell ref="BD5:BK5"/>
    <mergeCell ref="BL5:BL6"/>
    <mergeCell ref="BM5:BM6"/>
    <mergeCell ref="BN5:BU5"/>
    <mergeCell ref="AO5:AO6"/>
    <mergeCell ref="AP5:AP6"/>
  </mergeCells>
  <phoneticPr fontId="2" type="noConversion"/>
  <printOptions horizontalCentered="1"/>
  <pageMargins left="0.39370078740157483" right="0.31496062992125984" top="0.66" bottom="0.43" header="0.31496062992125984" footer="0.31496062992125984"/>
  <pageSetup paperSize="9" scale="40" fitToHeight="0" orientation="landscape" r:id="rId1"/>
  <ignoredErrors>
    <ignoredError sqref="AK8:AK32 AX8:AX32 K8 F8:J8 L8:X8 F9:X3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BA536"/>
  <sheetViews>
    <sheetView tabSelected="1" zoomScaleNormal="100" workbookViewId="0">
      <pane xSplit="6" ySplit="5" topLeftCell="G6" activePane="bottomRight" state="frozen"/>
      <selection pane="topRight"/>
      <selection pane="bottomLeft"/>
      <selection pane="bottomRight" activeCell="K14" sqref="K14"/>
    </sheetView>
  </sheetViews>
  <sheetFormatPr defaultRowHeight="16.5"/>
  <cols>
    <col min="1" max="1" width="4.75" style="9" customWidth="1"/>
    <col min="2" max="2" width="6.875" style="88" bestFit="1" customWidth="1"/>
    <col min="3" max="3" width="8" style="91" bestFit="1" customWidth="1"/>
    <col min="4" max="4" width="15" style="91" bestFit="1" customWidth="1"/>
    <col min="5" max="5" width="9.75" style="91" bestFit="1" customWidth="1"/>
    <col min="6" max="6" width="12.625" style="91" customWidth="1"/>
    <col min="7" max="7" width="24.25" style="136" customWidth="1"/>
    <col min="8" max="8" width="13.375" style="137" customWidth="1"/>
    <col min="9" max="9" width="10.625" style="134" customWidth="1"/>
    <col min="10" max="16" width="10.625" style="133" customWidth="1"/>
    <col min="17" max="19" width="10.625" style="137" customWidth="1"/>
    <col min="20" max="21" width="10.625" style="219" customWidth="1"/>
    <col min="22" max="23" width="10.625" style="221" customWidth="1"/>
    <col min="24" max="24" width="11.375" style="221" customWidth="1"/>
    <col min="25" max="31" width="10.625" style="221" customWidth="1"/>
    <col min="32" max="32" width="12.25" style="221" customWidth="1"/>
    <col min="33" max="34" width="8.625" style="136" customWidth="1"/>
    <col min="35" max="36" width="10.125" style="139" customWidth="1"/>
    <col min="37" max="37" width="10.625" style="134" customWidth="1"/>
    <col min="38" max="39" width="6.625" style="134" customWidth="1"/>
    <col min="40" max="40" width="9.625" style="140" customWidth="1"/>
    <col min="41" max="41" width="9.625" style="141" customWidth="1"/>
    <col min="42" max="52" width="9.625" style="188" customWidth="1"/>
    <col min="53" max="53" width="20" style="217" bestFit="1" customWidth="1"/>
    <col min="54" max="16384" width="9" style="218"/>
  </cols>
  <sheetData>
    <row r="1" spans="1:53" s="88" customFormat="1" ht="51" customHeight="1">
      <c r="A1" s="173" t="s">
        <v>315</v>
      </c>
      <c r="B1" s="9"/>
      <c r="C1" s="91"/>
      <c r="D1" s="66"/>
      <c r="E1" s="66"/>
      <c r="F1" s="66"/>
      <c r="G1" s="71"/>
      <c r="H1" s="138"/>
      <c r="I1" s="70"/>
      <c r="J1" s="69"/>
      <c r="K1" s="69"/>
      <c r="L1" s="69"/>
      <c r="M1" s="69"/>
      <c r="N1" s="69"/>
      <c r="O1" s="69"/>
      <c r="P1" s="69"/>
      <c r="Q1" s="138"/>
      <c r="R1" s="138"/>
      <c r="S1" s="138"/>
      <c r="T1" s="138"/>
      <c r="U1" s="138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71"/>
      <c r="AH1" s="71"/>
      <c r="AI1" s="142"/>
      <c r="AJ1" s="142"/>
      <c r="AK1" s="70"/>
      <c r="AL1" s="70"/>
      <c r="AM1" s="70"/>
      <c r="AN1" s="143"/>
      <c r="AO1" s="144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1"/>
    </row>
    <row r="2" spans="1:53" s="145" customFormat="1" ht="21.95" customHeight="1">
      <c r="A2" s="230" t="s">
        <v>302</v>
      </c>
      <c r="B2" s="230" t="s">
        <v>182</v>
      </c>
      <c r="C2" s="231" t="s">
        <v>183</v>
      </c>
      <c r="D2" s="243" t="s">
        <v>206</v>
      </c>
      <c r="E2" s="231" t="s">
        <v>184</v>
      </c>
      <c r="F2" s="231" t="s">
        <v>185</v>
      </c>
      <c r="G2" s="231" t="s">
        <v>186</v>
      </c>
      <c r="H2" s="241" t="s">
        <v>187</v>
      </c>
      <c r="I2" s="231" t="s">
        <v>188</v>
      </c>
      <c r="J2" s="242" t="s">
        <v>189</v>
      </c>
      <c r="K2" s="242"/>
      <c r="L2" s="242"/>
      <c r="M2" s="242"/>
      <c r="N2" s="242"/>
      <c r="O2" s="242"/>
      <c r="P2" s="242"/>
      <c r="Q2" s="241" t="s">
        <v>190</v>
      </c>
      <c r="R2" s="241"/>
      <c r="S2" s="241"/>
      <c r="T2" s="241"/>
      <c r="U2" s="242" t="s">
        <v>300</v>
      </c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 t="s">
        <v>301</v>
      </c>
      <c r="AG2" s="233" t="s">
        <v>191</v>
      </c>
      <c r="AH2" s="233"/>
      <c r="AI2" s="240" t="s">
        <v>192</v>
      </c>
      <c r="AJ2" s="240"/>
      <c r="AK2" s="230" t="s">
        <v>193</v>
      </c>
      <c r="AL2" s="230" t="s">
        <v>194</v>
      </c>
      <c r="AM2" s="230"/>
      <c r="AN2" s="229" t="s">
        <v>195</v>
      </c>
      <c r="AO2" s="232" t="s">
        <v>196</v>
      </c>
      <c r="AP2" s="230"/>
      <c r="AQ2" s="231" t="s">
        <v>197</v>
      </c>
      <c r="AR2" s="231" t="s">
        <v>198</v>
      </c>
      <c r="AS2" s="231" t="s">
        <v>199</v>
      </c>
      <c r="AT2" s="231" t="s">
        <v>200</v>
      </c>
      <c r="AU2" s="230" t="s">
        <v>201</v>
      </c>
      <c r="AV2" s="230" t="s">
        <v>202</v>
      </c>
      <c r="AW2" s="230" t="s">
        <v>203</v>
      </c>
      <c r="AX2" s="230" t="s">
        <v>204</v>
      </c>
      <c r="AY2" s="235" t="s">
        <v>289</v>
      </c>
      <c r="AZ2" s="235" t="s">
        <v>288</v>
      </c>
      <c r="BA2" s="231" t="s">
        <v>205</v>
      </c>
    </row>
    <row r="3" spans="1:53" s="145" customFormat="1" ht="21.95" customHeight="1">
      <c r="A3" s="230"/>
      <c r="B3" s="230"/>
      <c r="C3" s="231"/>
      <c r="D3" s="244"/>
      <c r="E3" s="231"/>
      <c r="F3" s="231"/>
      <c r="G3" s="231"/>
      <c r="H3" s="241"/>
      <c r="I3" s="231"/>
      <c r="J3" s="242" t="s">
        <v>207</v>
      </c>
      <c r="K3" s="242" t="s">
        <v>208</v>
      </c>
      <c r="L3" s="242"/>
      <c r="M3" s="242"/>
      <c r="N3" s="242"/>
      <c r="O3" s="242"/>
      <c r="P3" s="242"/>
      <c r="Q3" s="241" t="s">
        <v>209</v>
      </c>
      <c r="R3" s="241" t="s">
        <v>210</v>
      </c>
      <c r="S3" s="241"/>
      <c r="T3" s="241" t="s">
        <v>211</v>
      </c>
      <c r="U3" s="241" t="s">
        <v>56</v>
      </c>
      <c r="V3" s="242" t="s">
        <v>210</v>
      </c>
      <c r="W3" s="242"/>
      <c r="X3" s="242"/>
      <c r="Y3" s="242"/>
      <c r="Z3" s="242"/>
      <c r="AA3" s="242"/>
      <c r="AB3" s="242" t="s">
        <v>211</v>
      </c>
      <c r="AC3" s="242"/>
      <c r="AD3" s="242"/>
      <c r="AE3" s="242"/>
      <c r="AF3" s="242"/>
      <c r="AG3" s="233" t="s">
        <v>212</v>
      </c>
      <c r="AH3" s="233" t="s">
        <v>213</v>
      </c>
      <c r="AI3" s="239" t="s">
        <v>214</v>
      </c>
      <c r="AJ3" s="240" t="s">
        <v>215</v>
      </c>
      <c r="AK3" s="230"/>
      <c r="AL3" s="230" t="s">
        <v>216</v>
      </c>
      <c r="AM3" s="230" t="s">
        <v>217</v>
      </c>
      <c r="AN3" s="229"/>
      <c r="AO3" s="232" t="s">
        <v>218</v>
      </c>
      <c r="AP3" s="230" t="s">
        <v>219</v>
      </c>
      <c r="AQ3" s="231"/>
      <c r="AR3" s="231"/>
      <c r="AS3" s="231"/>
      <c r="AT3" s="231"/>
      <c r="AU3" s="230"/>
      <c r="AV3" s="230"/>
      <c r="AW3" s="230"/>
      <c r="AX3" s="230"/>
      <c r="AY3" s="236"/>
      <c r="AZ3" s="236"/>
      <c r="BA3" s="233"/>
    </row>
    <row r="4" spans="1:53" s="145" customFormat="1" ht="13.5">
      <c r="A4" s="230"/>
      <c r="B4" s="230"/>
      <c r="C4" s="231"/>
      <c r="D4" s="245"/>
      <c r="E4" s="231"/>
      <c r="F4" s="231"/>
      <c r="G4" s="231"/>
      <c r="H4" s="241"/>
      <c r="I4" s="231"/>
      <c r="J4" s="242"/>
      <c r="K4" s="227" t="s">
        <v>220</v>
      </c>
      <c r="L4" s="227" t="s">
        <v>221</v>
      </c>
      <c r="M4" s="227" t="s">
        <v>222</v>
      </c>
      <c r="N4" s="227" t="s">
        <v>223</v>
      </c>
      <c r="O4" s="227" t="s">
        <v>224</v>
      </c>
      <c r="P4" s="227" t="s">
        <v>225</v>
      </c>
      <c r="Q4" s="241"/>
      <c r="R4" s="228" t="s">
        <v>226</v>
      </c>
      <c r="S4" s="228" t="s">
        <v>227</v>
      </c>
      <c r="T4" s="241"/>
      <c r="U4" s="241"/>
      <c r="V4" s="227" t="s">
        <v>220</v>
      </c>
      <c r="W4" s="227" t="s">
        <v>228</v>
      </c>
      <c r="X4" s="227" t="s">
        <v>229</v>
      </c>
      <c r="Y4" s="227" t="s">
        <v>230</v>
      </c>
      <c r="Z4" s="227" t="s">
        <v>231</v>
      </c>
      <c r="AA4" s="227" t="s">
        <v>232</v>
      </c>
      <c r="AB4" s="227" t="s">
        <v>220</v>
      </c>
      <c r="AC4" s="227" t="s">
        <v>228</v>
      </c>
      <c r="AD4" s="227" t="s">
        <v>229</v>
      </c>
      <c r="AE4" s="227" t="s">
        <v>230</v>
      </c>
      <c r="AF4" s="242"/>
      <c r="AG4" s="233"/>
      <c r="AH4" s="233"/>
      <c r="AI4" s="239"/>
      <c r="AJ4" s="240"/>
      <c r="AK4" s="230"/>
      <c r="AL4" s="230"/>
      <c r="AM4" s="230"/>
      <c r="AN4" s="229"/>
      <c r="AO4" s="232"/>
      <c r="AP4" s="230"/>
      <c r="AQ4" s="231"/>
      <c r="AR4" s="231"/>
      <c r="AS4" s="231"/>
      <c r="AT4" s="231"/>
      <c r="AU4" s="230"/>
      <c r="AV4" s="230"/>
      <c r="AW4" s="230"/>
      <c r="AX4" s="230"/>
      <c r="AY4" s="237"/>
      <c r="AZ4" s="237"/>
      <c r="BA4" s="234"/>
    </row>
    <row r="5" spans="1:53" s="86" customFormat="1" ht="19.5" customHeight="1">
      <c r="A5" s="238">
        <f>SUBTOTAL(3,n정비구역명)</f>
        <v>40</v>
      </c>
      <c r="B5" s="238"/>
      <c r="C5" s="238"/>
      <c r="D5" s="223"/>
      <c r="E5" s="224"/>
      <c r="F5" s="225">
        <f>SUBTOTAL(3, n정비구역명)</f>
        <v>40</v>
      </c>
      <c r="G5" s="226"/>
      <c r="H5" s="174">
        <f>AVERAGE(H6:H45)</f>
        <v>78616.372500000012</v>
      </c>
      <c r="I5" s="175"/>
      <c r="J5" s="174">
        <f t="shared" ref="J5:AF5" si="0">SUM(J6:J45)</f>
        <v>7285</v>
      </c>
      <c r="K5" s="174">
        <f t="shared" si="0"/>
        <v>50314</v>
      </c>
      <c r="L5" s="174">
        <f t="shared" si="0"/>
        <v>33564</v>
      </c>
      <c r="M5" s="174">
        <f t="shared" si="0"/>
        <v>6246</v>
      </c>
      <c r="N5" s="174">
        <f t="shared" si="0"/>
        <v>5492</v>
      </c>
      <c r="O5" s="174">
        <f t="shared" si="0"/>
        <v>4769</v>
      </c>
      <c r="P5" s="174">
        <f t="shared" si="0"/>
        <v>243</v>
      </c>
      <c r="Q5" s="174">
        <f t="shared" si="0"/>
        <v>63401</v>
      </c>
      <c r="R5" s="174">
        <f t="shared" si="0"/>
        <v>41128</v>
      </c>
      <c r="S5" s="174">
        <f t="shared" si="0"/>
        <v>17966</v>
      </c>
      <c r="T5" s="174">
        <f t="shared" si="0"/>
        <v>4211</v>
      </c>
      <c r="U5" s="174">
        <f t="shared" si="0"/>
        <v>64836</v>
      </c>
      <c r="V5" s="174">
        <f t="shared" si="0"/>
        <v>60134</v>
      </c>
      <c r="W5" s="174">
        <f t="shared" si="0"/>
        <v>2005</v>
      </c>
      <c r="X5" s="174">
        <f t="shared" si="0"/>
        <v>31964</v>
      </c>
      <c r="Y5" s="174">
        <f t="shared" si="0"/>
        <v>23984</v>
      </c>
      <c r="Z5" s="174">
        <f t="shared" si="0"/>
        <v>2181</v>
      </c>
      <c r="AA5" s="174">
        <f t="shared" si="0"/>
        <v>0</v>
      </c>
      <c r="AB5" s="174">
        <f t="shared" si="0"/>
        <v>4702</v>
      </c>
      <c r="AC5" s="174">
        <f t="shared" si="0"/>
        <v>3140</v>
      </c>
      <c r="AD5" s="174">
        <f t="shared" si="0"/>
        <v>1485</v>
      </c>
      <c r="AE5" s="174">
        <f t="shared" si="0"/>
        <v>77</v>
      </c>
      <c r="AF5" s="174">
        <f t="shared" si="0"/>
        <v>14522</v>
      </c>
      <c r="AG5" s="176"/>
      <c r="AH5" s="176"/>
      <c r="AI5" s="174">
        <f>SUM(AI6:AI45)</f>
        <v>34464</v>
      </c>
      <c r="AJ5" s="174">
        <f>SUM(AJ6:AJ45)</f>
        <v>29839</v>
      </c>
      <c r="AK5" s="177"/>
      <c r="AL5" s="177"/>
      <c r="AM5" s="177"/>
      <c r="AN5" s="178"/>
      <c r="AO5" s="179"/>
      <c r="AP5" s="177"/>
      <c r="AQ5" s="177"/>
      <c r="AR5" s="177"/>
      <c r="AS5" s="177"/>
      <c r="AT5" s="177"/>
      <c r="AU5" s="177"/>
      <c r="AV5" s="177"/>
      <c r="AW5" s="177"/>
      <c r="AX5" s="177"/>
      <c r="AY5" s="177"/>
      <c r="AZ5" s="177"/>
      <c r="BA5" s="180"/>
    </row>
    <row r="6" spans="1:53" s="105" customFormat="1" ht="24" customHeight="1">
      <c r="A6" s="186">
        <v>1</v>
      </c>
      <c r="B6" s="186" t="s">
        <v>0</v>
      </c>
      <c r="C6" s="186" t="s">
        <v>25</v>
      </c>
      <c r="D6" s="186" t="s">
        <v>264</v>
      </c>
      <c r="E6" s="186" t="s">
        <v>3</v>
      </c>
      <c r="F6" s="186" t="s">
        <v>99</v>
      </c>
      <c r="G6" s="293" t="s">
        <v>272</v>
      </c>
      <c r="H6" s="294">
        <v>146946.6</v>
      </c>
      <c r="I6" s="186" t="s">
        <v>259</v>
      </c>
      <c r="J6" s="295">
        <v>346</v>
      </c>
      <c r="K6" s="295">
        <f>SUM(L6:P6)</f>
        <v>2503</v>
      </c>
      <c r="L6" s="295"/>
      <c r="M6" s="295"/>
      <c r="N6" s="295"/>
      <c r="O6" s="295">
        <v>2503</v>
      </c>
      <c r="P6" s="296"/>
      <c r="Q6" s="297">
        <v>3022</v>
      </c>
      <c r="R6" s="298">
        <v>1362</v>
      </c>
      <c r="S6" s="298">
        <v>1506</v>
      </c>
      <c r="T6" s="298">
        <v>154</v>
      </c>
      <c r="U6" s="295">
        <f t="shared" ref="U6:U7" si="1">V6+AB6</f>
        <v>3022</v>
      </c>
      <c r="V6" s="298">
        <f>SUM(W6:AA6)</f>
        <v>2868</v>
      </c>
      <c r="W6" s="298">
        <v>208</v>
      </c>
      <c r="X6" s="298">
        <v>1588</v>
      </c>
      <c r="Y6" s="298">
        <v>936</v>
      </c>
      <c r="Z6" s="298">
        <v>136</v>
      </c>
      <c r="AA6" s="298"/>
      <c r="AB6" s="295">
        <f>SUM(AC6:AE6)</f>
        <v>154</v>
      </c>
      <c r="AC6" s="295">
        <v>96</v>
      </c>
      <c r="AD6" s="295">
        <v>58</v>
      </c>
      <c r="AE6" s="295"/>
      <c r="AF6" s="295">
        <f t="shared" ref="AF6:AF7" si="2">U6-K6</f>
        <v>519</v>
      </c>
      <c r="AG6" s="299">
        <v>2</v>
      </c>
      <c r="AH6" s="299">
        <v>2.8</v>
      </c>
      <c r="AI6" s="295">
        <v>1315</v>
      </c>
      <c r="AJ6" s="300">
        <v>1212</v>
      </c>
      <c r="AK6" s="301" t="s">
        <v>31</v>
      </c>
      <c r="AL6" s="186">
        <v>2011</v>
      </c>
      <c r="AM6" s="186">
        <v>2027</v>
      </c>
      <c r="AN6" s="302">
        <v>40309</v>
      </c>
      <c r="AO6" s="302">
        <v>40309</v>
      </c>
      <c r="AP6" s="302">
        <v>43613</v>
      </c>
      <c r="AQ6" s="302">
        <v>40543</v>
      </c>
      <c r="AR6" s="302">
        <v>42076</v>
      </c>
      <c r="AS6" s="302">
        <v>43465</v>
      </c>
      <c r="AT6" s="302">
        <v>43985</v>
      </c>
      <c r="AU6" s="302">
        <v>46014</v>
      </c>
      <c r="AV6" s="302">
        <v>46064</v>
      </c>
      <c r="AW6" s="302"/>
      <c r="AX6" s="302"/>
      <c r="AY6" s="302"/>
      <c r="AZ6" s="302"/>
      <c r="BA6" s="302" t="s">
        <v>318</v>
      </c>
    </row>
    <row r="7" spans="1:53" s="185" customFormat="1" ht="22.5" customHeight="1">
      <c r="A7" s="186">
        <v>2</v>
      </c>
      <c r="B7" s="186" t="s">
        <v>0</v>
      </c>
      <c r="C7" s="186" t="s">
        <v>25</v>
      </c>
      <c r="D7" s="186" t="s">
        <v>280</v>
      </c>
      <c r="E7" s="186" t="s">
        <v>3</v>
      </c>
      <c r="F7" s="186" t="s">
        <v>97</v>
      </c>
      <c r="G7" s="293" t="s">
        <v>98</v>
      </c>
      <c r="H7" s="294">
        <v>50526</v>
      </c>
      <c r="I7" s="186" t="s">
        <v>259</v>
      </c>
      <c r="J7" s="295">
        <v>130</v>
      </c>
      <c r="K7" s="295">
        <f>SUM(L7:P7)</f>
        <v>610</v>
      </c>
      <c r="L7" s="295"/>
      <c r="M7" s="304"/>
      <c r="N7" s="295"/>
      <c r="O7" s="295">
        <v>610</v>
      </c>
      <c r="P7" s="295"/>
      <c r="Q7" s="304">
        <v>1180</v>
      </c>
      <c r="R7" s="295">
        <v>431</v>
      </c>
      <c r="S7" s="295">
        <v>689</v>
      </c>
      <c r="T7" s="295">
        <v>60</v>
      </c>
      <c r="U7" s="295">
        <f t="shared" si="1"/>
        <v>1180</v>
      </c>
      <c r="V7" s="295">
        <f>SUM(W7:AA7)</f>
        <v>1120</v>
      </c>
      <c r="W7" s="295">
        <v>75</v>
      </c>
      <c r="X7" s="295">
        <v>526</v>
      </c>
      <c r="Y7" s="295">
        <v>394</v>
      </c>
      <c r="Z7" s="295">
        <v>125</v>
      </c>
      <c r="AA7" s="295"/>
      <c r="AB7" s="295">
        <f>SUM(AC7:AE7)</f>
        <v>60</v>
      </c>
      <c r="AC7" s="295">
        <v>33</v>
      </c>
      <c r="AD7" s="295">
        <v>27</v>
      </c>
      <c r="AE7" s="295"/>
      <c r="AF7" s="295">
        <f t="shared" si="2"/>
        <v>570</v>
      </c>
      <c r="AG7" s="299">
        <v>2</v>
      </c>
      <c r="AH7" s="299">
        <v>2.8</v>
      </c>
      <c r="AI7" s="295">
        <v>419</v>
      </c>
      <c r="AJ7" s="300">
        <v>383</v>
      </c>
      <c r="AK7" s="186" t="s">
        <v>31</v>
      </c>
      <c r="AL7" s="186">
        <v>2011</v>
      </c>
      <c r="AM7" s="186">
        <v>2026</v>
      </c>
      <c r="AN7" s="302">
        <v>40309</v>
      </c>
      <c r="AO7" s="302">
        <v>40309</v>
      </c>
      <c r="AP7" s="302">
        <v>43613</v>
      </c>
      <c r="AQ7" s="302">
        <v>40364</v>
      </c>
      <c r="AR7" s="302">
        <v>40655</v>
      </c>
      <c r="AS7" s="302">
        <v>43193</v>
      </c>
      <c r="AT7" s="302">
        <v>43670</v>
      </c>
      <c r="AU7" s="302">
        <v>44531</v>
      </c>
      <c r="AV7" s="302">
        <v>44958</v>
      </c>
      <c r="AW7" s="302">
        <v>46111</v>
      </c>
      <c r="AX7" s="302"/>
      <c r="AY7" s="302"/>
      <c r="AZ7" s="302"/>
      <c r="BA7" s="302" t="s">
        <v>319</v>
      </c>
    </row>
    <row r="8" spans="1:53" s="182" customFormat="1" ht="22.5" customHeight="1">
      <c r="A8" s="186">
        <v>3</v>
      </c>
      <c r="B8" s="186" t="s">
        <v>0</v>
      </c>
      <c r="C8" s="186" t="s">
        <v>286</v>
      </c>
      <c r="D8" s="186" t="s">
        <v>38</v>
      </c>
      <c r="E8" s="186" t="s">
        <v>3</v>
      </c>
      <c r="F8" s="305" t="s">
        <v>303</v>
      </c>
      <c r="G8" s="293" t="s">
        <v>290</v>
      </c>
      <c r="H8" s="306">
        <v>116369</v>
      </c>
      <c r="I8" s="186" t="s">
        <v>287</v>
      </c>
      <c r="J8" s="307">
        <v>468</v>
      </c>
      <c r="K8" s="308">
        <v>2422</v>
      </c>
      <c r="L8" s="307">
        <v>569</v>
      </c>
      <c r="M8" s="307">
        <v>1206</v>
      </c>
      <c r="N8" s="307">
        <v>455</v>
      </c>
      <c r="O8" s="307">
        <v>51</v>
      </c>
      <c r="P8" s="309">
        <v>141</v>
      </c>
      <c r="Q8" s="310">
        <v>3010</v>
      </c>
      <c r="R8" s="307">
        <v>1905</v>
      </c>
      <c r="S8" s="307">
        <v>552</v>
      </c>
      <c r="T8" s="307">
        <v>553</v>
      </c>
      <c r="U8" s="295">
        <f t="shared" ref="U8:U19" si="3">V8+AB8</f>
        <v>3010</v>
      </c>
      <c r="V8" s="308">
        <v>2457</v>
      </c>
      <c r="W8" s="307" t="s">
        <v>161</v>
      </c>
      <c r="X8" s="307">
        <v>1265</v>
      </c>
      <c r="Y8" s="307">
        <v>924</v>
      </c>
      <c r="Z8" s="307">
        <v>268</v>
      </c>
      <c r="AA8" s="307"/>
      <c r="AB8" s="307">
        <v>553</v>
      </c>
      <c r="AC8" s="307">
        <v>229</v>
      </c>
      <c r="AD8" s="307">
        <v>323</v>
      </c>
      <c r="AE8" s="307">
        <v>1</v>
      </c>
      <c r="AF8" s="295">
        <f t="shared" ref="AF8:AF19" si="4">U8-K8</f>
        <v>588</v>
      </c>
      <c r="AG8" s="299"/>
      <c r="AH8" s="299">
        <v>3.3610000000000002</v>
      </c>
      <c r="AI8" s="308">
        <v>1913</v>
      </c>
      <c r="AJ8" s="307"/>
      <c r="AK8" s="311" t="s">
        <v>291</v>
      </c>
      <c r="AL8" s="186">
        <v>2022</v>
      </c>
      <c r="AM8" s="186">
        <v>2032</v>
      </c>
      <c r="AN8" s="302">
        <v>45656</v>
      </c>
      <c r="AO8" s="302">
        <v>40389</v>
      </c>
      <c r="AP8" s="302">
        <v>45656</v>
      </c>
      <c r="AQ8" s="302">
        <v>45672</v>
      </c>
      <c r="AR8" s="302">
        <v>45672</v>
      </c>
      <c r="AS8" s="302"/>
      <c r="AT8" s="302"/>
      <c r="AU8" s="302"/>
      <c r="AV8" s="302"/>
      <c r="AW8" s="302"/>
      <c r="AX8" s="302"/>
      <c r="AY8" s="302"/>
      <c r="AZ8" s="302"/>
      <c r="BA8" s="302" t="s">
        <v>320</v>
      </c>
    </row>
    <row r="9" spans="1:53" s="181" customFormat="1" ht="22.5" customHeight="1">
      <c r="A9" s="186">
        <v>4</v>
      </c>
      <c r="B9" s="186" t="s">
        <v>0</v>
      </c>
      <c r="C9" s="186" t="s">
        <v>27</v>
      </c>
      <c r="D9" s="186" t="s">
        <v>264</v>
      </c>
      <c r="E9" s="186" t="s">
        <v>3</v>
      </c>
      <c r="F9" s="305" t="s">
        <v>304</v>
      </c>
      <c r="G9" s="186" t="s">
        <v>69</v>
      </c>
      <c r="H9" s="312">
        <v>98208.8</v>
      </c>
      <c r="I9" s="313"/>
      <c r="J9" s="304">
        <v>482</v>
      </c>
      <c r="K9" s="304">
        <v>2414</v>
      </c>
      <c r="L9" s="304">
        <v>2414</v>
      </c>
      <c r="M9" s="295"/>
      <c r="N9" s="295"/>
      <c r="O9" s="295"/>
      <c r="P9" s="295"/>
      <c r="Q9" s="297">
        <v>2045</v>
      </c>
      <c r="R9" s="297">
        <v>1288</v>
      </c>
      <c r="S9" s="297">
        <v>650</v>
      </c>
      <c r="T9" s="297">
        <v>103</v>
      </c>
      <c r="U9" s="295">
        <f t="shared" si="3"/>
        <v>2045</v>
      </c>
      <c r="V9" s="297">
        <f>SUBTOTAL(9,W9:AA9)</f>
        <v>1942</v>
      </c>
      <c r="W9" s="297">
        <v>14</v>
      </c>
      <c r="X9" s="297">
        <v>943</v>
      </c>
      <c r="Y9" s="297">
        <v>925</v>
      </c>
      <c r="Z9" s="297">
        <v>60</v>
      </c>
      <c r="AA9" s="297"/>
      <c r="AB9" s="304">
        <v>103</v>
      </c>
      <c r="AC9" s="304">
        <v>103</v>
      </c>
      <c r="AD9" s="304">
        <v>0</v>
      </c>
      <c r="AE9" s="295"/>
      <c r="AF9" s="295">
        <f t="shared" si="4"/>
        <v>-369</v>
      </c>
      <c r="AG9" s="299">
        <v>2</v>
      </c>
      <c r="AH9" s="299">
        <v>2.4900000000000002</v>
      </c>
      <c r="AI9" s="304">
        <v>1134</v>
      </c>
      <c r="AJ9" s="314">
        <v>1134</v>
      </c>
      <c r="AK9" s="315" t="s">
        <v>31</v>
      </c>
      <c r="AL9" s="186">
        <v>2009</v>
      </c>
      <c r="AM9" s="186">
        <v>2029</v>
      </c>
      <c r="AN9" s="302">
        <v>40151</v>
      </c>
      <c r="AO9" s="302">
        <v>40618</v>
      </c>
      <c r="AP9" s="302"/>
      <c r="AQ9" s="302">
        <v>40687</v>
      </c>
      <c r="AR9" s="302">
        <v>42636</v>
      </c>
      <c r="AS9" s="302">
        <v>43917</v>
      </c>
      <c r="AT9" s="302">
        <v>44694</v>
      </c>
      <c r="AU9" s="302">
        <v>45856</v>
      </c>
      <c r="AV9" s="302">
        <v>45919</v>
      </c>
      <c r="AW9" s="302"/>
      <c r="AX9" s="302"/>
      <c r="AY9" s="302"/>
      <c r="AZ9" s="302"/>
      <c r="BA9" s="302" t="s">
        <v>321</v>
      </c>
    </row>
    <row r="10" spans="1:53" s="181" customFormat="1" ht="22.5" customHeight="1">
      <c r="A10" s="186">
        <v>5</v>
      </c>
      <c r="B10" s="186" t="s">
        <v>0</v>
      </c>
      <c r="C10" s="186" t="s">
        <v>27</v>
      </c>
      <c r="D10" s="186" t="s">
        <v>39</v>
      </c>
      <c r="E10" s="186" t="s">
        <v>3</v>
      </c>
      <c r="F10" s="305" t="s">
        <v>305</v>
      </c>
      <c r="G10" s="186" t="s">
        <v>68</v>
      </c>
      <c r="H10" s="312">
        <v>198197.6</v>
      </c>
      <c r="I10" s="313"/>
      <c r="J10" s="304">
        <v>887</v>
      </c>
      <c r="K10" s="304">
        <v>5186</v>
      </c>
      <c r="L10" s="304">
        <v>5186</v>
      </c>
      <c r="M10" s="295"/>
      <c r="N10" s="295"/>
      <c r="O10" s="295"/>
      <c r="P10" s="295"/>
      <c r="Q10" s="297">
        <v>4291</v>
      </c>
      <c r="R10" s="297">
        <v>3388</v>
      </c>
      <c r="S10" s="297">
        <v>652</v>
      </c>
      <c r="T10" s="297">
        <v>241</v>
      </c>
      <c r="U10" s="295">
        <f t="shared" si="3"/>
        <v>4291</v>
      </c>
      <c r="V10" s="297">
        <v>4050</v>
      </c>
      <c r="W10" s="297">
        <v>41</v>
      </c>
      <c r="X10" s="297">
        <v>1998</v>
      </c>
      <c r="Y10" s="297">
        <v>1871</v>
      </c>
      <c r="Z10" s="297">
        <v>140</v>
      </c>
      <c r="AA10" s="297"/>
      <c r="AB10" s="304">
        <v>241</v>
      </c>
      <c r="AC10" s="304">
        <v>241</v>
      </c>
      <c r="AD10" s="304" t="s">
        <v>276</v>
      </c>
      <c r="AE10" s="295"/>
      <c r="AF10" s="295">
        <f t="shared" si="4"/>
        <v>-895</v>
      </c>
      <c r="AG10" s="299">
        <v>2</v>
      </c>
      <c r="AH10" s="299" t="s">
        <v>258</v>
      </c>
      <c r="AI10" s="304">
        <v>3157</v>
      </c>
      <c r="AJ10" s="314">
        <v>3157</v>
      </c>
      <c r="AK10" s="315" t="s">
        <v>31</v>
      </c>
      <c r="AL10" s="186">
        <v>2009</v>
      </c>
      <c r="AM10" s="186">
        <v>2029</v>
      </c>
      <c r="AN10" s="302">
        <v>40151</v>
      </c>
      <c r="AO10" s="302">
        <v>76675</v>
      </c>
      <c r="AP10" s="302"/>
      <c r="AQ10" s="302">
        <v>40388</v>
      </c>
      <c r="AR10" s="302">
        <v>42475</v>
      </c>
      <c r="AS10" s="302">
        <v>43706</v>
      </c>
      <c r="AT10" s="302">
        <v>44452</v>
      </c>
      <c r="AU10" s="302">
        <v>45817</v>
      </c>
      <c r="AV10" s="302">
        <v>45968</v>
      </c>
      <c r="AW10" s="302"/>
      <c r="AX10" s="302"/>
      <c r="AY10" s="302"/>
      <c r="AZ10" s="302"/>
      <c r="BA10" s="302" t="s">
        <v>322</v>
      </c>
    </row>
    <row r="11" spans="1:53" s="105" customFormat="1" ht="22.5" customHeight="1">
      <c r="A11" s="186">
        <v>6</v>
      </c>
      <c r="B11" s="186" t="s">
        <v>0</v>
      </c>
      <c r="C11" s="186" t="s">
        <v>27</v>
      </c>
      <c r="D11" s="186" t="s">
        <v>39</v>
      </c>
      <c r="E11" s="186" t="s">
        <v>3</v>
      </c>
      <c r="F11" s="305" t="s">
        <v>306</v>
      </c>
      <c r="G11" s="186" t="s">
        <v>293</v>
      </c>
      <c r="H11" s="312">
        <v>116632.9</v>
      </c>
      <c r="I11" s="186"/>
      <c r="J11" s="304">
        <v>473</v>
      </c>
      <c r="K11" s="304">
        <v>2994</v>
      </c>
      <c r="L11" s="304">
        <v>2994</v>
      </c>
      <c r="M11" s="295"/>
      <c r="N11" s="295"/>
      <c r="O11" s="295"/>
      <c r="P11" s="296"/>
      <c r="Q11" s="297">
        <v>2878</v>
      </c>
      <c r="R11" s="297">
        <v>2012</v>
      </c>
      <c r="S11" s="297">
        <v>654</v>
      </c>
      <c r="T11" s="297">
        <v>145</v>
      </c>
      <c r="U11" s="295">
        <f t="shared" si="3"/>
        <v>2878</v>
      </c>
      <c r="V11" s="297">
        <v>2733</v>
      </c>
      <c r="W11" s="297">
        <v>275</v>
      </c>
      <c r="X11" s="297">
        <v>1636</v>
      </c>
      <c r="Y11" s="297">
        <v>776</v>
      </c>
      <c r="Z11" s="297">
        <v>46</v>
      </c>
      <c r="AA11" s="297"/>
      <c r="AB11" s="304">
        <v>145</v>
      </c>
      <c r="AC11" s="304">
        <v>145</v>
      </c>
      <c r="AD11" s="304"/>
      <c r="AE11" s="295"/>
      <c r="AF11" s="295">
        <f t="shared" si="4"/>
        <v>-116</v>
      </c>
      <c r="AG11" s="299">
        <v>2.5</v>
      </c>
      <c r="AH11" s="299">
        <v>2.84</v>
      </c>
      <c r="AI11" s="304">
        <v>2012</v>
      </c>
      <c r="AJ11" s="314">
        <v>2012</v>
      </c>
      <c r="AK11" s="315" t="s">
        <v>31</v>
      </c>
      <c r="AL11" s="186">
        <v>2009</v>
      </c>
      <c r="AM11" s="186">
        <v>2027</v>
      </c>
      <c r="AN11" s="302">
        <v>40151</v>
      </c>
      <c r="AO11" s="302">
        <v>40465</v>
      </c>
      <c r="AP11" s="302"/>
      <c r="AQ11" s="302">
        <v>40529</v>
      </c>
      <c r="AR11" s="302">
        <v>40848</v>
      </c>
      <c r="AS11" s="302">
        <v>43069</v>
      </c>
      <c r="AT11" s="302">
        <v>43763</v>
      </c>
      <c r="AU11" s="302">
        <v>45112</v>
      </c>
      <c r="AV11" s="302">
        <v>45280</v>
      </c>
      <c r="AW11" s="302"/>
      <c r="AX11" s="302"/>
      <c r="AY11" s="302"/>
      <c r="AZ11" s="302"/>
      <c r="BA11" s="302" t="s">
        <v>323</v>
      </c>
    </row>
    <row r="12" spans="1:53" s="182" customFormat="1" ht="22.5" customHeight="1">
      <c r="A12" s="186">
        <v>7</v>
      </c>
      <c r="B12" s="186" t="s">
        <v>0</v>
      </c>
      <c r="C12" s="186" t="s">
        <v>27</v>
      </c>
      <c r="D12" s="186" t="s">
        <v>39</v>
      </c>
      <c r="E12" s="186" t="s">
        <v>3</v>
      </c>
      <c r="F12" s="305" t="s">
        <v>307</v>
      </c>
      <c r="G12" s="293" t="s">
        <v>80</v>
      </c>
      <c r="H12" s="316">
        <v>64108.9</v>
      </c>
      <c r="I12" s="186"/>
      <c r="J12" s="304">
        <v>273</v>
      </c>
      <c r="K12" s="304">
        <v>1529</v>
      </c>
      <c r="L12" s="304">
        <v>1529</v>
      </c>
      <c r="M12" s="295"/>
      <c r="N12" s="295"/>
      <c r="O12" s="295"/>
      <c r="P12" s="296"/>
      <c r="Q12" s="297">
        <v>1509</v>
      </c>
      <c r="R12" s="297">
        <v>886</v>
      </c>
      <c r="S12" s="297">
        <v>547</v>
      </c>
      <c r="T12" s="297">
        <v>76</v>
      </c>
      <c r="U12" s="295">
        <f t="shared" si="3"/>
        <v>1509</v>
      </c>
      <c r="V12" s="297">
        <v>1433</v>
      </c>
      <c r="W12" s="297">
        <v>90</v>
      </c>
      <c r="X12" s="297">
        <v>1021</v>
      </c>
      <c r="Y12" s="297">
        <v>322</v>
      </c>
      <c r="Z12" s="297" t="s">
        <v>276</v>
      </c>
      <c r="AA12" s="297"/>
      <c r="AB12" s="304">
        <v>76</v>
      </c>
      <c r="AC12" s="304">
        <v>46</v>
      </c>
      <c r="AD12" s="304">
        <v>30</v>
      </c>
      <c r="AE12" s="295"/>
      <c r="AF12" s="295">
        <f t="shared" si="4"/>
        <v>-20</v>
      </c>
      <c r="AG12" s="299">
        <v>1.8</v>
      </c>
      <c r="AH12" s="299">
        <v>2.5099999999999998</v>
      </c>
      <c r="AI12" s="304">
        <v>893</v>
      </c>
      <c r="AJ12" s="314">
        <v>893</v>
      </c>
      <c r="AK12" s="315" t="s">
        <v>31</v>
      </c>
      <c r="AL12" s="186">
        <v>2009</v>
      </c>
      <c r="AM12" s="186">
        <v>2026</v>
      </c>
      <c r="AN12" s="302">
        <v>40151</v>
      </c>
      <c r="AO12" s="302">
        <v>76675</v>
      </c>
      <c r="AP12" s="302">
        <v>41645</v>
      </c>
      <c r="AQ12" s="302">
        <v>40325</v>
      </c>
      <c r="AR12" s="302">
        <v>41155</v>
      </c>
      <c r="AS12" s="302">
        <v>43776</v>
      </c>
      <c r="AT12" s="302">
        <v>44377</v>
      </c>
      <c r="AU12" s="302">
        <v>45341</v>
      </c>
      <c r="AV12" s="302">
        <v>45040</v>
      </c>
      <c r="AW12" s="302"/>
      <c r="AX12" s="302"/>
      <c r="AY12" s="302"/>
      <c r="AZ12" s="302"/>
      <c r="BA12" s="302" t="s">
        <v>323</v>
      </c>
    </row>
    <row r="13" spans="1:53" s="181" customFormat="1" ht="22.5" customHeight="1">
      <c r="A13" s="186">
        <v>8</v>
      </c>
      <c r="B13" s="186" t="s">
        <v>0</v>
      </c>
      <c r="C13" s="186" t="s">
        <v>27</v>
      </c>
      <c r="D13" s="186" t="s">
        <v>280</v>
      </c>
      <c r="E13" s="186" t="s">
        <v>3</v>
      </c>
      <c r="F13" s="305" t="s">
        <v>308</v>
      </c>
      <c r="G13" s="186" t="s">
        <v>66</v>
      </c>
      <c r="H13" s="312">
        <v>90613</v>
      </c>
      <c r="I13" s="186"/>
      <c r="J13" s="295">
        <v>390</v>
      </c>
      <c r="K13" s="295">
        <v>1699</v>
      </c>
      <c r="L13" s="295">
        <v>1699</v>
      </c>
      <c r="M13" s="295"/>
      <c r="N13" s="295"/>
      <c r="O13" s="295"/>
      <c r="P13" s="296"/>
      <c r="Q13" s="304">
        <v>1957</v>
      </c>
      <c r="R13" s="295">
        <v>1403</v>
      </c>
      <c r="S13" s="295">
        <v>449</v>
      </c>
      <c r="T13" s="295">
        <v>105</v>
      </c>
      <c r="U13" s="295">
        <f t="shared" si="3"/>
        <v>1957</v>
      </c>
      <c r="V13" s="295">
        <v>1852</v>
      </c>
      <c r="W13" s="295">
        <v>115</v>
      </c>
      <c r="X13" s="295">
        <v>937</v>
      </c>
      <c r="Y13" s="295">
        <v>792</v>
      </c>
      <c r="Z13" s="295">
        <v>8</v>
      </c>
      <c r="AA13" s="295"/>
      <c r="AB13" s="295">
        <v>105</v>
      </c>
      <c r="AC13" s="295">
        <v>75</v>
      </c>
      <c r="AD13" s="295">
        <v>30</v>
      </c>
      <c r="AE13" s="295"/>
      <c r="AF13" s="295">
        <f t="shared" si="4"/>
        <v>258</v>
      </c>
      <c r="AG13" s="299">
        <v>2</v>
      </c>
      <c r="AH13" s="299">
        <v>2.69</v>
      </c>
      <c r="AI13" s="304">
        <v>1317</v>
      </c>
      <c r="AJ13" s="314">
        <v>1317</v>
      </c>
      <c r="AK13" s="311" t="s">
        <v>31</v>
      </c>
      <c r="AL13" s="186">
        <v>2009</v>
      </c>
      <c r="AM13" s="186">
        <v>2025</v>
      </c>
      <c r="AN13" s="302">
        <v>40151</v>
      </c>
      <c r="AO13" s="302">
        <v>40539</v>
      </c>
      <c r="AP13" s="302"/>
      <c r="AQ13" s="302">
        <v>40602</v>
      </c>
      <c r="AR13" s="302">
        <v>42551</v>
      </c>
      <c r="AS13" s="302">
        <v>43273</v>
      </c>
      <c r="AT13" s="302">
        <v>43858</v>
      </c>
      <c r="AU13" s="302">
        <v>44712</v>
      </c>
      <c r="AV13" s="302">
        <v>45127</v>
      </c>
      <c r="AW13" s="302">
        <v>45954</v>
      </c>
      <c r="AX13" s="302"/>
      <c r="AY13" s="302"/>
      <c r="AZ13" s="302"/>
      <c r="BA13" s="302" t="s">
        <v>322</v>
      </c>
    </row>
    <row r="14" spans="1:53" s="182" customFormat="1" ht="22.5" customHeight="1">
      <c r="A14" s="186">
        <v>9</v>
      </c>
      <c r="B14" s="186" t="s">
        <v>0</v>
      </c>
      <c r="C14" s="186" t="s">
        <v>27</v>
      </c>
      <c r="D14" s="186" t="s">
        <v>280</v>
      </c>
      <c r="E14" s="186" t="s">
        <v>3</v>
      </c>
      <c r="F14" s="305" t="s">
        <v>309</v>
      </c>
      <c r="G14" s="293" t="s">
        <v>77</v>
      </c>
      <c r="H14" s="312">
        <v>163019.29999999999</v>
      </c>
      <c r="I14" s="186"/>
      <c r="J14" s="295">
        <v>624</v>
      </c>
      <c r="K14" s="295">
        <v>2628</v>
      </c>
      <c r="L14" s="295">
        <v>2628</v>
      </c>
      <c r="M14" s="295"/>
      <c r="N14" s="295"/>
      <c r="O14" s="295"/>
      <c r="P14" s="296"/>
      <c r="Q14" s="304">
        <v>3585</v>
      </c>
      <c r="R14" s="295">
        <v>2543</v>
      </c>
      <c r="S14" s="295">
        <v>825</v>
      </c>
      <c r="T14" s="295">
        <v>217</v>
      </c>
      <c r="U14" s="295">
        <f t="shared" si="3"/>
        <v>3585</v>
      </c>
      <c r="V14" s="295">
        <v>3368</v>
      </c>
      <c r="W14" s="295">
        <v>324</v>
      </c>
      <c r="X14" s="295">
        <v>1746</v>
      </c>
      <c r="Y14" s="295">
        <v>1232</v>
      </c>
      <c r="Z14" s="295">
        <v>66</v>
      </c>
      <c r="AA14" s="295"/>
      <c r="AB14" s="295">
        <v>217</v>
      </c>
      <c r="AC14" s="295">
        <v>109</v>
      </c>
      <c r="AD14" s="295">
        <v>108</v>
      </c>
      <c r="AE14" s="295"/>
      <c r="AF14" s="295">
        <f t="shared" si="4"/>
        <v>957</v>
      </c>
      <c r="AG14" s="299">
        <v>2</v>
      </c>
      <c r="AH14" s="299">
        <v>2.97</v>
      </c>
      <c r="AI14" s="304">
        <v>2483</v>
      </c>
      <c r="AJ14" s="314">
        <v>2483</v>
      </c>
      <c r="AK14" s="311" t="s">
        <v>31</v>
      </c>
      <c r="AL14" s="186">
        <v>2009</v>
      </c>
      <c r="AM14" s="186">
        <v>2025</v>
      </c>
      <c r="AN14" s="302">
        <v>40151</v>
      </c>
      <c r="AO14" s="302">
        <v>40486</v>
      </c>
      <c r="AP14" s="302"/>
      <c r="AQ14" s="302">
        <v>40535</v>
      </c>
      <c r="AR14" s="302">
        <v>40919</v>
      </c>
      <c r="AS14" s="302">
        <v>42545</v>
      </c>
      <c r="AT14" s="302">
        <v>43949</v>
      </c>
      <c r="AU14" s="302">
        <v>44711</v>
      </c>
      <c r="AV14" s="302">
        <v>45040</v>
      </c>
      <c r="AW14" s="302">
        <v>46001</v>
      </c>
      <c r="AX14" s="302"/>
      <c r="AY14" s="302"/>
      <c r="AZ14" s="302"/>
      <c r="BA14" s="302" t="s">
        <v>323</v>
      </c>
    </row>
    <row r="15" spans="1:53" s="181" customFormat="1" ht="22.5" customHeight="1">
      <c r="A15" s="186">
        <v>10</v>
      </c>
      <c r="B15" s="186" t="s">
        <v>0</v>
      </c>
      <c r="C15" s="186" t="s">
        <v>27</v>
      </c>
      <c r="D15" s="186" t="s">
        <v>40</v>
      </c>
      <c r="E15" s="186" t="s">
        <v>3</v>
      </c>
      <c r="F15" s="305" t="s">
        <v>310</v>
      </c>
      <c r="G15" s="186" t="s">
        <v>262</v>
      </c>
      <c r="H15" s="317">
        <v>162616.1</v>
      </c>
      <c r="I15" s="186"/>
      <c r="J15" s="295">
        <v>639</v>
      </c>
      <c r="K15" s="295">
        <v>3807</v>
      </c>
      <c r="L15" s="295">
        <v>3807</v>
      </c>
      <c r="M15" s="295"/>
      <c r="N15" s="295"/>
      <c r="O15" s="295"/>
      <c r="P15" s="296"/>
      <c r="Q15" s="304">
        <v>3344</v>
      </c>
      <c r="R15" s="295">
        <v>2422</v>
      </c>
      <c r="S15" s="295">
        <v>754</v>
      </c>
      <c r="T15" s="295">
        <v>168</v>
      </c>
      <c r="U15" s="295">
        <f t="shared" si="3"/>
        <v>3344</v>
      </c>
      <c r="V15" s="304">
        <v>3176</v>
      </c>
      <c r="W15" s="304">
        <v>315</v>
      </c>
      <c r="X15" s="304">
        <v>1499</v>
      </c>
      <c r="Y15" s="304">
        <v>1225</v>
      </c>
      <c r="Z15" s="304">
        <v>137</v>
      </c>
      <c r="AA15" s="295"/>
      <c r="AB15" s="304">
        <v>168</v>
      </c>
      <c r="AC15" s="304">
        <v>168</v>
      </c>
      <c r="AD15" s="295"/>
      <c r="AE15" s="295"/>
      <c r="AF15" s="295">
        <f t="shared" si="4"/>
        <v>-463</v>
      </c>
      <c r="AG15" s="299">
        <v>2.5</v>
      </c>
      <c r="AH15" s="299">
        <v>2.8</v>
      </c>
      <c r="AI15" s="304">
        <v>2328</v>
      </c>
      <c r="AJ15" s="314">
        <v>2328</v>
      </c>
      <c r="AK15" s="315" t="s">
        <v>31</v>
      </c>
      <c r="AL15" s="186">
        <v>2009</v>
      </c>
      <c r="AM15" s="186">
        <v>2024</v>
      </c>
      <c r="AN15" s="302">
        <v>40151</v>
      </c>
      <c r="AO15" s="302">
        <v>40560</v>
      </c>
      <c r="AP15" s="302"/>
      <c r="AQ15" s="302">
        <v>40597</v>
      </c>
      <c r="AR15" s="302">
        <v>40991</v>
      </c>
      <c r="AS15" s="302">
        <v>42671</v>
      </c>
      <c r="AT15" s="302">
        <v>43413</v>
      </c>
      <c r="AU15" s="302">
        <v>44267</v>
      </c>
      <c r="AV15" s="302">
        <v>45205</v>
      </c>
      <c r="AW15" s="302">
        <v>45652</v>
      </c>
      <c r="AX15" s="302"/>
      <c r="AY15" s="302"/>
      <c r="AZ15" s="302"/>
      <c r="BA15" s="302" t="s">
        <v>321</v>
      </c>
    </row>
    <row r="16" spans="1:53" s="181" customFormat="1" ht="22.5" customHeight="1">
      <c r="A16" s="186">
        <v>11</v>
      </c>
      <c r="B16" s="186" t="s">
        <v>0</v>
      </c>
      <c r="C16" s="186" t="s">
        <v>27</v>
      </c>
      <c r="D16" s="186" t="s">
        <v>40</v>
      </c>
      <c r="E16" s="186" t="s">
        <v>3</v>
      </c>
      <c r="F16" s="305" t="s">
        <v>311</v>
      </c>
      <c r="G16" s="293" t="s">
        <v>82</v>
      </c>
      <c r="H16" s="312">
        <v>47532.7</v>
      </c>
      <c r="I16" s="186"/>
      <c r="J16" s="295">
        <v>183</v>
      </c>
      <c r="K16" s="295">
        <v>859</v>
      </c>
      <c r="L16" s="295">
        <v>859</v>
      </c>
      <c r="M16" s="295"/>
      <c r="N16" s="295"/>
      <c r="O16" s="295"/>
      <c r="P16" s="296"/>
      <c r="Q16" s="304">
        <v>1051</v>
      </c>
      <c r="R16" s="295">
        <v>455</v>
      </c>
      <c r="S16" s="295">
        <v>541</v>
      </c>
      <c r="T16" s="295">
        <v>53</v>
      </c>
      <c r="U16" s="295">
        <f t="shared" si="3"/>
        <v>1051</v>
      </c>
      <c r="V16" s="295">
        <v>998</v>
      </c>
      <c r="W16" s="295">
        <v>54</v>
      </c>
      <c r="X16" s="295">
        <v>492</v>
      </c>
      <c r="Y16" s="295">
        <v>452</v>
      </c>
      <c r="Z16" s="295"/>
      <c r="AA16" s="295"/>
      <c r="AB16" s="295">
        <v>53</v>
      </c>
      <c r="AC16" s="295">
        <v>26</v>
      </c>
      <c r="AD16" s="295">
        <v>27</v>
      </c>
      <c r="AE16" s="295"/>
      <c r="AF16" s="295">
        <f t="shared" si="4"/>
        <v>192</v>
      </c>
      <c r="AG16" s="299">
        <v>1.8</v>
      </c>
      <c r="AH16" s="299">
        <v>2.9</v>
      </c>
      <c r="AI16" s="304">
        <v>457</v>
      </c>
      <c r="AJ16" s="314">
        <v>457</v>
      </c>
      <c r="AK16" s="311" t="s">
        <v>31</v>
      </c>
      <c r="AL16" s="186">
        <v>2009</v>
      </c>
      <c r="AM16" s="186">
        <v>2024</v>
      </c>
      <c r="AN16" s="302">
        <v>40151</v>
      </c>
      <c r="AO16" s="302">
        <v>76675</v>
      </c>
      <c r="AP16" s="302"/>
      <c r="AQ16" s="302">
        <v>40304</v>
      </c>
      <c r="AR16" s="302">
        <v>41152</v>
      </c>
      <c r="AS16" s="302">
        <v>42985</v>
      </c>
      <c r="AT16" s="302">
        <v>43553</v>
      </c>
      <c r="AU16" s="302">
        <v>44469</v>
      </c>
      <c r="AV16" s="302">
        <v>44911</v>
      </c>
      <c r="AW16" s="302">
        <v>45594</v>
      </c>
      <c r="AX16" s="302">
        <v>46100</v>
      </c>
      <c r="AY16" s="302"/>
      <c r="AZ16" s="302"/>
      <c r="BA16" s="302" t="s">
        <v>322</v>
      </c>
    </row>
    <row r="17" spans="1:53" s="181" customFormat="1" ht="22.5" customHeight="1">
      <c r="A17" s="186">
        <v>12</v>
      </c>
      <c r="B17" s="186" t="s">
        <v>0</v>
      </c>
      <c r="C17" s="186" t="s">
        <v>27</v>
      </c>
      <c r="D17" s="186" t="s">
        <v>280</v>
      </c>
      <c r="E17" s="186" t="s">
        <v>3</v>
      </c>
      <c r="F17" s="305" t="s">
        <v>312</v>
      </c>
      <c r="G17" s="293" t="s">
        <v>84</v>
      </c>
      <c r="H17" s="294">
        <v>55965</v>
      </c>
      <c r="I17" s="186"/>
      <c r="J17" s="295">
        <v>188</v>
      </c>
      <c r="K17" s="295">
        <v>1005</v>
      </c>
      <c r="L17" s="295">
        <v>1005</v>
      </c>
      <c r="M17" s="295"/>
      <c r="N17" s="295"/>
      <c r="O17" s="295"/>
      <c r="P17" s="296"/>
      <c r="Q17" s="304">
        <v>1187</v>
      </c>
      <c r="R17" s="295">
        <v>717</v>
      </c>
      <c r="S17" s="295">
        <v>408</v>
      </c>
      <c r="T17" s="295">
        <v>62</v>
      </c>
      <c r="U17" s="295">
        <f t="shared" si="3"/>
        <v>1187</v>
      </c>
      <c r="V17" s="295">
        <v>1125</v>
      </c>
      <c r="W17" s="295">
        <v>46</v>
      </c>
      <c r="X17" s="295">
        <v>450</v>
      </c>
      <c r="Y17" s="295">
        <v>629</v>
      </c>
      <c r="Z17" s="295"/>
      <c r="AA17" s="295"/>
      <c r="AB17" s="295">
        <v>62</v>
      </c>
      <c r="AC17" s="295">
        <v>37</v>
      </c>
      <c r="AD17" s="295">
        <v>25</v>
      </c>
      <c r="AE17" s="295"/>
      <c r="AF17" s="295">
        <f t="shared" si="4"/>
        <v>182</v>
      </c>
      <c r="AG17" s="299">
        <v>1.8</v>
      </c>
      <c r="AH17" s="299">
        <v>2.35</v>
      </c>
      <c r="AI17" s="304">
        <v>663</v>
      </c>
      <c r="AJ17" s="314">
        <v>663</v>
      </c>
      <c r="AK17" s="311" t="s">
        <v>31</v>
      </c>
      <c r="AL17" s="186">
        <v>2009</v>
      </c>
      <c r="AM17" s="186">
        <v>2023</v>
      </c>
      <c r="AN17" s="302">
        <v>40151</v>
      </c>
      <c r="AO17" s="302">
        <v>76675</v>
      </c>
      <c r="AP17" s="302">
        <v>41283</v>
      </c>
      <c r="AQ17" s="302">
        <v>40282</v>
      </c>
      <c r="AR17" s="302">
        <v>40574</v>
      </c>
      <c r="AS17" s="302">
        <v>42607</v>
      </c>
      <c r="AT17" s="302">
        <v>43272</v>
      </c>
      <c r="AU17" s="302">
        <v>43945</v>
      </c>
      <c r="AV17" s="302">
        <v>44001</v>
      </c>
      <c r="AW17" s="302">
        <v>45188</v>
      </c>
      <c r="AX17" s="302">
        <v>45856</v>
      </c>
      <c r="AY17" s="302"/>
      <c r="AZ17" s="302"/>
      <c r="BA17" s="302" t="s">
        <v>321</v>
      </c>
    </row>
    <row r="18" spans="1:53" s="182" customFormat="1" ht="22.5" customHeight="1">
      <c r="A18" s="186">
        <v>13</v>
      </c>
      <c r="B18" s="186" t="s">
        <v>0</v>
      </c>
      <c r="C18" s="186" t="s">
        <v>27</v>
      </c>
      <c r="D18" s="186" t="s">
        <v>296</v>
      </c>
      <c r="E18" s="186" t="s">
        <v>3</v>
      </c>
      <c r="F18" s="305" t="s">
        <v>313</v>
      </c>
      <c r="G18" s="186" t="s">
        <v>101</v>
      </c>
      <c r="H18" s="294">
        <v>73698.399999999994</v>
      </c>
      <c r="I18" s="186"/>
      <c r="J18" s="295">
        <v>283</v>
      </c>
      <c r="K18" s="295">
        <v>1720</v>
      </c>
      <c r="L18" s="295">
        <v>1720</v>
      </c>
      <c r="M18" s="295"/>
      <c r="N18" s="295"/>
      <c r="O18" s="295"/>
      <c r="P18" s="296"/>
      <c r="Q18" s="304">
        <v>2104</v>
      </c>
      <c r="R18" s="295">
        <v>1037</v>
      </c>
      <c r="S18" s="295">
        <v>932</v>
      </c>
      <c r="T18" s="295">
        <v>135</v>
      </c>
      <c r="U18" s="295">
        <f t="shared" si="3"/>
        <v>2104</v>
      </c>
      <c r="V18" s="295">
        <v>1969</v>
      </c>
      <c r="W18" s="295">
        <v>101</v>
      </c>
      <c r="X18" s="295">
        <v>1254</v>
      </c>
      <c r="Y18" s="295">
        <v>614</v>
      </c>
      <c r="Z18" s="295"/>
      <c r="AA18" s="295"/>
      <c r="AB18" s="295">
        <v>135</v>
      </c>
      <c r="AC18" s="295">
        <v>51</v>
      </c>
      <c r="AD18" s="295">
        <v>84</v>
      </c>
      <c r="AE18" s="295"/>
      <c r="AF18" s="295">
        <f t="shared" si="4"/>
        <v>384</v>
      </c>
      <c r="AG18" s="299">
        <v>2</v>
      </c>
      <c r="AH18" s="299">
        <v>2.8</v>
      </c>
      <c r="AI18" s="295">
        <v>998</v>
      </c>
      <c r="AJ18" s="300">
        <v>998</v>
      </c>
      <c r="AK18" s="311" t="s">
        <v>31</v>
      </c>
      <c r="AL18" s="186">
        <v>2009</v>
      </c>
      <c r="AM18" s="186">
        <v>2021</v>
      </c>
      <c r="AN18" s="302">
        <v>40151</v>
      </c>
      <c r="AO18" s="302">
        <v>76675</v>
      </c>
      <c r="AP18" s="302">
        <v>41499</v>
      </c>
      <c r="AQ18" s="302">
        <v>40382</v>
      </c>
      <c r="AR18" s="302">
        <v>40725</v>
      </c>
      <c r="AS18" s="302">
        <v>42234</v>
      </c>
      <c r="AT18" s="302">
        <v>42657</v>
      </c>
      <c r="AU18" s="302">
        <v>43080</v>
      </c>
      <c r="AV18" s="302">
        <v>43088</v>
      </c>
      <c r="AW18" s="302">
        <v>44302</v>
      </c>
      <c r="AX18" s="302">
        <v>44651</v>
      </c>
      <c r="AY18" s="302">
        <v>45217</v>
      </c>
      <c r="AZ18" s="318"/>
      <c r="BA18" s="302" t="s">
        <v>323</v>
      </c>
    </row>
    <row r="19" spans="1:53" s="181" customFormat="1" ht="22.5" customHeight="1">
      <c r="A19" s="186">
        <v>14</v>
      </c>
      <c r="B19" s="186" t="s">
        <v>0</v>
      </c>
      <c r="C19" s="186" t="s">
        <v>27</v>
      </c>
      <c r="D19" s="186" t="s">
        <v>296</v>
      </c>
      <c r="E19" s="186" t="s">
        <v>3</v>
      </c>
      <c r="F19" s="305" t="s">
        <v>314</v>
      </c>
      <c r="G19" s="293" t="s">
        <v>86</v>
      </c>
      <c r="H19" s="294">
        <v>56790.400000000001</v>
      </c>
      <c r="I19" s="186"/>
      <c r="J19" s="295">
        <v>166</v>
      </c>
      <c r="K19" s="295">
        <v>1116</v>
      </c>
      <c r="L19" s="295">
        <v>1116</v>
      </c>
      <c r="M19" s="295"/>
      <c r="N19" s="295"/>
      <c r="O19" s="295"/>
      <c r="P19" s="296"/>
      <c r="Q19" s="304">
        <v>1335</v>
      </c>
      <c r="R19" s="295">
        <v>782</v>
      </c>
      <c r="S19" s="295">
        <v>484</v>
      </c>
      <c r="T19" s="295">
        <v>69</v>
      </c>
      <c r="U19" s="295">
        <f t="shared" si="3"/>
        <v>1335</v>
      </c>
      <c r="V19" s="295">
        <f>SUBTOTAL(9,W19:Y19)</f>
        <v>1266</v>
      </c>
      <c r="W19" s="295">
        <v>50</v>
      </c>
      <c r="X19" s="295">
        <v>994</v>
      </c>
      <c r="Y19" s="295">
        <v>222</v>
      </c>
      <c r="Z19" s="295"/>
      <c r="AA19" s="295"/>
      <c r="AB19" s="295">
        <v>69</v>
      </c>
      <c r="AC19" s="295">
        <v>37</v>
      </c>
      <c r="AD19" s="295">
        <v>32</v>
      </c>
      <c r="AE19" s="295"/>
      <c r="AF19" s="295">
        <f t="shared" si="4"/>
        <v>219</v>
      </c>
      <c r="AG19" s="299">
        <v>2</v>
      </c>
      <c r="AH19" s="299">
        <v>2.72</v>
      </c>
      <c r="AI19" s="304">
        <v>755</v>
      </c>
      <c r="AJ19" s="314">
        <v>755</v>
      </c>
      <c r="AK19" s="311" t="s">
        <v>31</v>
      </c>
      <c r="AL19" s="186">
        <v>2009</v>
      </c>
      <c r="AM19" s="186">
        <v>2022</v>
      </c>
      <c r="AN19" s="302">
        <v>40151</v>
      </c>
      <c r="AO19" s="302">
        <v>76675</v>
      </c>
      <c r="AP19" s="302">
        <v>41560</v>
      </c>
      <c r="AQ19" s="302">
        <v>40459</v>
      </c>
      <c r="AR19" s="302">
        <v>40830</v>
      </c>
      <c r="AS19" s="302">
        <v>42438</v>
      </c>
      <c r="AT19" s="302">
        <v>42972</v>
      </c>
      <c r="AU19" s="302">
        <v>43739</v>
      </c>
      <c r="AV19" s="302">
        <v>43969</v>
      </c>
      <c r="AW19" s="302">
        <v>45204</v>
      </c>
      <c r="AX19" s="302">
        <v>45547</v>
      </c>
      <c r="AY19" s="302">
        <v>45791</v>
      </c>
      <c r="AZ19" s="318"/>
      <c r="BA19" s="302" t="s">
        <v>322</v>
      </c>
    </row>
    <row r="20" spans="1:53" s="182" customFormat="1" ht="22.5" customHeight="1">
      <c r="A20" s="186">
        <v>15</v>
      </c>
      <c r="B20" s="186" t="s">
        <v>0</v>
      </c>
      <c r="C20" s="186" t="s">
        <v>64</v>
      </c>
      <c r="D20" s="186" t="s">
        <v>58</v>
      </c>
      <c r="E20" s="303" t="s">
        <v>3</v>
      </c>
      <c r="F20" s="186" t="s">
        <v>257</v>
      </c>
      <c r="G20" s="293" t="s">
        <v>75</v>
      </c>
      <c r="H20" s="319">
        <v>115021</v>
      </c>
      <c r="I20" s="186" t="s">
        <v>255</v>
      </c>
      <c r="J20" s="295">
        <v>271</v>
      </c>
      <c r="K20" s="295">
        <f t="shared" ref="K20:K22" si="5">SUM(L20:P20)</f>
        <v>820</v>
      </c>
      <c r="L20" s="295">
        <v>166</v>
      </c>
      <c r="M20" s="295">
        <v>365</v>
      </c>
      <c r="N20" s="295">
        <v>190</v>
      </c>
      <c r="O20" s="295">
        <v>98</v>
      </c>
      <c r="P20" s="296">
        <v>1</v>
      </c>
      <c r="Q20" s="298">
        <v>2186</v>
      </c>
      <c r="R20" s="298">
        <v>301</v>
      </c>
      <c r="S20" s="298">
        <v>1885</v>
      </c>
      <c r="T20" s="298"/>
      <c r="U20" s="295">
        <f t="shared" ref="U20:U45" si="6">V20+AB20</f>
        <v>2186</v>
      </c>
      <c r="V20" s="298">
        <f>SUM(W20:AA20)</f>
        <v>2186</v>
      </c>
      <c r="W20" s="298"/>
      <c r="X20" s="298">
        <v>917</v>
      </c>
      <c r="Y20" s="298">
        <v>1199</v>
      </c>
      <c r="Z20" s="298">
        <v>70</v>
      </c>
      <c r="AA20" s="298"/>
      <c r="AB20" s="298">
        <f>SUM(AC20:AE20)</f>
        <v>0</v>
      </c>
      <c r="AC20" s="298"/>
      <c r="AD20" s="298"/>
      <c r="AE20" s="298"/>
      <c r="AF20" s="295">
        <f t="shared" ref="AF20:AF45" si="7">U20-K20</f>
        <v>1366</v>
      </c>
      <c r="AG20" s="299">
        <v>2</v>
      </c>
      <c r="AH20" s="299">
        <v>4.1500000000000004</v>
      </c>
      <c r="AI20" s="295">
        <v>414</v>
      </c>
      <c r="AJ20" s="300">
        <v>278</v>
      </c>
      <c r="AK20" s="186" t="s">
        <v>31</v>
      </c>
      <c r="AL20" s="186">
        <v>2011</v>
      </c>
      <c r="AM20" s="186">
        <v>2030</v>
      </c>
      <c r="AN20" s="302">
        <v>40875</v>
      </c>
      <c r="AO20" s="302">
        <v>40875</v>
      </c>
      <c r="AP20" s="302">
        <v>42068</v>
      </c>
      <c r="AQ20" s="302">
        <v>41089</v>
      </c>
      <c r="AR20" s="302">
        <v>41452</v>
      </c>
      <c r="AS20" s="302">
        <v>43068</v>
      </c>
      <c r="AT20" s="302">
        <v>46079</v>
      </c>
      <c r="AU20" s="302"/>
      <c r="AV20" s="302"/>
      <c r="AW20" s="302"/>
      <c r="AX20" s="302"/>
      <c r="AY20" s="302"/>
      <c r="AZ20" s="302"/>
      <c r="BA20" s="302" t="s">
        <v>324</v>
      </c>
    </row>
    <row r="21" spans="1:53" s="181" customFormat="1" ht="22.5" customHeight="1">
      <c r="A21" s="186">
        <v>16</v>
      </c>
      <c r="B21" s="186" t="s">
        <v>0</v>
      </c>
      <c r="C21" s="186" t="s">
        <v>64</v>
      </c>
      <c r="D21" s="186" t="s">
        <v>264</v>
      </c>
      <c r="E21" s="186" t="s">
        <v>3</v>
      </c>
      <c r="F21" s="186" t="s">
        <v>254</v>
      </c>
      <c r="G21" s="186" t="s">
        <v>73</v>
      </c>
      <c r="H21" s="320">
        <v>59561.599999999999</v>
      </c>
      <c r="I21" s="186" t="s">
        <v>255</v>
      </c>
      <c r="J21" s="295">
        <v>171</v>
      </c>
      <c r="K21" s="295">
        <f t="shared" si="5"/>
        <v>601</v>
      </c>
      <c r="L21" s="295">
        <v>120</v>
      </c>
      <c r="M21" s="304">
        <v>270</v>
      </c>
      <c r="N21" s="295">
        <v>139</v>
      </c>
      <c r="O21" s="295">
        <v>70</v>
      </c>
      <c r="P21" s="296">
        <v>2</v>
      </c>
      <c r="Q21" s="297">
        <v>1200</v>
      </c>
      <c r="R21" s="298">
        <v>309</v>
      </c>
      <c r="S21" s="298">
        <v>831</v>
      </c>
      <c r="T21" s="298">
        <v>60</v>
      </c>
      <c r="U21" s="295">
        <f t="shared" si="6"/>
        <v>1200</v>
      </c>
      <c r="V21" s="298">
        <f>SUM(W21:AA21)</f>
        <v>1140</v>
      </c>
      <c r="W21" s="298">
        <v>0</v>
      </c>
      <c r="X21" s="298">
        <v>415</v>
      </c>
      <c r="Y21" s="298">
        <v>725</v>
      </c>
      <c r="Z21" s="298">
        <v>0</v>
      </c>
      <c r="AA21" s="298"/>
      <c r="AB21" s="295">
        <f>SUM(AC21:AE21)</f>
        <v>60</v>
      </c>
      <c r="AC21" s="295">
        <v>60</v>
      </c>
      <c r="AD21" s="295">
        <v>0</v>
      </c>
      <c r="AE21" s="295"/>
      <c r="AF21" s="295">
        <f t="shared" si="7"/>
        <v>599</v>
      </c>
      <c r="AG21" s="299">
        <v>2</v>
      </c>
      <c r="AH21" s="299">
        <v>2.91</v>
      </c>
      <c r="AI21" s="295">
        <v>269</v>
      </c>
      <c r="AJ21" s="300">
        <v>264</v>
      </c>
      <c r="AK21" s="186" t="s">
        <v>31</v>
      </c>
      <c r="AL21" s="186">
        <v>2011</v>
      </c>
      <c r="AM21" s="186">
        <v>2028</v>
      </c>
      <c r="AN21" s="302">
        <v>40875</v>
      </c>
      <c r="AO21" s="302">
        <v>40875</v>
      </c>
      <c r="AP21" s="302">
        <v>42068</v>
      </c>
      <c r="AQ21" s="302">
        <v>41682</v>
      </c>
      <c r="AR21" s="302">
        <v>42285</v>
      </c>
      <c r="AS21" s="302">
        <v>43650</v>
      </c>
      <c r="AT21" s="302">
        <v>44103</v>
      </c>
      <c r="AU21" s="321">
        <v>45408</v>
      </c>
      <c r="AV21" s="302">
        <v>45421</v>
      </c>
      <c r="AW21" s="318"/>
      <c r="AX21" s="302"/>
      <c r="AY21" s="302"/>
      <c r="AZ21" s="302"/>
      <c r="BA21" s="302" t="s">
        <v>324</v>
      </c>
    </row>
    <row r="22" spans="1:53" s="182" customFormat="1" ht="22.5" customHeight="1">
      <c r="A22" s="186">
        <v>17</v>
      </c>
      <c r="B22" s="186" t="s">
        <v>0</v>
      </c>
      <c r="C22" s="186" t="s">
        <v>64</v>
      </c>
      <c r="D22" s="186" t="s">
        <v>264</v>
      </c>
      <c r="E22" s="186" t="s">
        <v>3</v>
      </c>
      <c r="F22" s="186" t="s">
        <v>256</v>
      </c>
      <c r="G22" s="186" t="s">
        <v>74</v>
      </c>
      <c r="H22" s="320">
        <v>159142.5</v>
      </c>
      <c r="I22" s="186" t="s">
        <v>255</v>
      </c>
      <c r="J22" s="295">
        <v>193</v>
      </c>
      <c r="K22" s="295">
        <f t="shared" si="5"/>
        <v>1199</v>
      </c>
      <c r="L22" s="295">
        <v>242</v>
      </c>
      <c r="M22" s="295">
        <v>537</v>
      </c>
      <c r="N22" s="295">
        <v>276</v>
      </c>
      <c r="O22" s="295">
        <v>141</v>
      </c>
      <c r="P22" s="296">
        <v>3</v>
      </c>
      <c r="Q22" s="297">
        <v>3058</v>
      </c>
      <c r="R22" s="298">
        <v>788</v>
      </c>
      <c r="S22" s="298">
        <v>2116</v>
      </c>
      <c r="T22" s="298">
        <v>154</v>
      </c>
      <c r="U22" s="295">
        <f t="shared" si="6"/>
        <v>3058</v>
      </c>
      <c r="V22" s="298">
        <v>2904</v>
      </c>
      <c r="W22" s="298"/>
      <c r="X22" s="298">
        <v>1303</v>
      </c>
      <c r="Y22" s="298">
        <v>1234</v>
      </c>
      <c r="Z22" s="298">
        <v>367</v>
      </c>
      <c r="AA22" s="298"/>
      <c r="AB22" s="295">
        <v>154</v>
      </c>
      <c r="AC22" s="295">
        <v>52</v>
      </c>
      <c r="AD22" s="295">
        <v>102</v>
      </c>
      <c r="AE22" s="295"/>
      <c r="AF22" s="295">
        <f t="shared" si="7"/>
        <v>1859</v>
      </c>
      <c r="AG22" s="299">
        <v>2</v>
      </c>
      <c r="AH22" s="299">
        <v>3.32</v>
      </c>
      <c r="AI22" s="295">
        <v>745</v>
      </c>
      <c r="AJ22" s="300">
        <v>722</v>
      </c>
      <c r="AK22" s="186" t="s">
        <v>31</v>
      </c>
      <c r="AL22" s="186">
        <v>2011</v>
      </c>
      <c r="AM22" s="186">
        <v>2029</v>
      </c>
      <c r="AN22" s="302">
        <v>40875</v>
      </c>
      <c r="AO22" s="302">
        <v>40875</v>
      </c>
      <c r="AP22" s="302">
        <v>42068</v>
      </c>
      <c r="AQ22" s="302">
        <v>41369</v>
      </c>
      <c r="AR22" s="302">
        <v>41554</v>
      </c>
      <c r="AS22" s="302">
        <v>43552</v>
      </c>
      <c r="AT22" s="302">
        <v>43992</v>
      </c>
      <c r="AU22" s="302">
        <v>45524</v>
      </c>
      <c r="AV22" s="302">
        <v>45539</v>
      </c>
      <c r="AW22" s="318"/>
      <c r="AX22" s="302"/>
      <c r="AY22" s="302"/>
      <c r="AZ22" s="302"/>
      <c r="BA22" s="302" t="s">
        <v>324</v>
      </c>
    </row>
    <row r="23" spans="1:53" s="182" customFormat="1" ht="22.5" customHeight="1">
      <c r="A23" s="186">
        <v>18</v>
      </c>
      <c r="B23" s="186" t="s">
        <v>0</v>
      </c>
      <c r="C23" s="186" t="s">
        <v>15</v>
      </c>
      <c r="D23" s="186" t="s">
        <v>279</v>
      </c>
      <c r="E23" s="303" t="s">
        <v>3</v>
      </c>
      <c r="F23" s="186" t="s">
        <v>235</v>
      </c>
      <c r="G23" s="322" t="s">
        <v>236</v>
      </c>
      <c r="H23" s="294">
        <v>22116</v>
      </c>
      <c r="I23" s="186"/>
      <c r="J23" s="295"/>
      <c r="K23" s="295">
        <f t="shared" ref="K23:K26" si="8">SUM(L23:P23)</f>
        <v>9</v>
      </c>
      <c r="L23" s="295">
        <v>9</v>
      </c>
      <c r="M23" s="304" t="s">
        <v>234</v>
      </c>
      <c r="N23" s="295"/>
      <c r="O23" s="295"/>
      <c r="P23" s="296"/>
      <c r="Q23" s="304">
        <v>0</v>
      </c>
      <c r="R23" s="295"/>
      <c r="S23" s="295"/>
      <c r="T23" s="295"/>
      <c r="U23" s="295">
        <f t="shared" si="6"/>
        <v>0</v>
      </c>
      <c r="V23" s="304">
        <f>SUM(W23:AA23)</f>
        <v>0</v>
      </c>
      <c r="W23" s="295"/>
      <c r="X23" s="295"/>
      <c r="Y23" s="295"/>
      <c r="Z23" s="295"/>
      <c r="AA23" s="295"/>
      <c r="AB23" s="304"/>
      <c r="AC23" s="295"/>
      <c r="AD23" s="295"/>
      <c r="AE23" s="295"/>
      <c r="AF23" s="295">
        <f t="shared" si="7"/>
        <v>-9</v>
      </c>
      <c r="AG23" s="299">
        <v>0.98099999999999998</v>
      </c>
      <c r="AH23" s="299">
        <v>7.5</v>
      </c>
      <c r="AI23" s="295">
        <v>8</v>
      </c>
      <c r="AJ23" s="300"/>
      <c r="AK23" s="186"/>
      <c r="AL23" s="186">
        <v>2011</v>
      </c>
      <c r="AM23" s="186">
        <v>2025</v>
      </c>
      <c r="AN23" s="302">
        <v>40686</v>
      </c>
      <c r="AO23" s="302">
        <v>40686</v>
      </c>
      <c r="AP23" s="302">
        <v>43181</v>
      </c>
      <c r="AQ23" s="302"/>
      <c r="AR23" s="302"/>
      <c r="AS23" s="302"/>
      <c r="AT23" s="302"/>
      <c r="AU23" s="302"/>
      <c r="AV23" s="302"/>
      <c r="AW23" s="302"/>
      <c r="AX23" s="302"/>
      <c r="AY23" s="302"/>
      <c r="AZ23" s="302"/>
      <c r="BA23" s="302" t="s">
        <v>325</v>
      </c>
    </row>
    <row r="24" spans="1:53" s="181" customFormat="1" ht="22.5" customHeight="1">
      <c r="A24" s="186">
        <v>19</v>
      </c>
      <c r="B24" s="186" t="s">
        <v>0</v>
      </c>
      <c r="C24" s="186" t="s">
        <v>15</v>
      </c>
      <c r="D24" s="186" t="s">
        <v>38</v>
      </c>
      <c r="E24" s="303" t="s">
        <v>3</v>
      </c>
      <c r="F24" s="186" t="s">
        <v>281</v>
      </c>
      <c r="G24" s="322" t="s">
        <v>282</v>
      </c>
      <c r="H24" s="294">
        <v>55466</v>
      </c>
      <c r="I24" s="186"/>
      <c r="J24" s="294">
        <v>137</v>
      </c>
      <c r="K24" s="294">
        <f t="shared" si="8"/>
        <v>472</v>
      </c>
      <c r="L24" s="294">
        <v>472</v>
      </c>
      <c r="M24" s="312" t="s">
        <v>234</v>
      </c>
      <c r="N24" s="294"/>
      <c r="O24" s="294"/>
      <c r="P24" s="306"/>
      <c r="Q24" s="304">
        <f>SUM(R24:T24)</f>
        <v>0</v>
      </c>
      <c r="R24" s="295"/>
      <c r="S24" s="295"/>
      <c r="T24" s="295"/>
      <c r="U24" s="295">
        <f t="shared" si="6"/>
        <v>0</v>
      </c>
      <c r="V24" s="304">
        <f>SUM(W24:AA24)</f>
        <v>0</v>
      </c>
      <c r="W24" s="294"/>
      <c r="X24" s="294"/>
      <c r="Y24" s="294"/>
      <c r="Z24" s="294"/>
      <c r="AA24" s="294"/>
      <c r="AB24" s="304"/>
      <c r="AC24" s="294"/>
      <c r="AD24" s="294"/>
      <c r="AE24" s="294"/>
      <c r="AF24" s="295">
        <f>U24-K24</f>
        <v>-472</v>
      </c>
      <c r="AG24" s="299">
        <v>0.52</v>
      </c>
      <c r="AH24" s="299">
        <v>7.5</v>
      </c>
      <c r="AI24" s="323">
        <v>445</v>
      </c>
      <c r="AJ24" s="323"/>
      <c r="AK24" s="186"/>
      <c r="AL24" s="186">
        <v>2023</v>
      </c>
      <c r="AM24" s="186">
        <v>2030</v>
      </c>
      <c r="AN24" s="302">
        <v>45281</v>
      </c>
      <c r="AO24" s="302">
        <v>45281</v>
      </c>
      <c r="AP24" s="302"/>
      <c r="AQ24" s="302">
        <v>45378</v>
      </c>
      <c r="AR24" s="302">
        <v>45504</v>
      </c>
      <c r="AS24" s="302"/>
      <c r="AT24" s="302"/>
      <c r="AU24" s="302"/>
      <c r="AV24" s="302"/>
      <c r="AW24" s="302"/>
      <c r="AX24" s="302"/>
      <c r="AY24" s="302"/>
      <c r="AZ24" s="302"/>
      <c r="BA24" s="302" t="s">
        <v>325</v>
      </c>
    </row>
    <row r="25" spans="1:53" s="182" customFormat="1" ht="22.5" customHeight="1">
      <c r="A25" s="186">
        <v>20</v>
      </c>
      <c r="B25" s="186" t="s">
        <v>0</v>
      </c>
      <c r="C25" s="186" t="s">
        <v>15</v>
      </c>
      <c r="D25" s="186" t="s">
        <v>57</v>
      </c>
      <c r="E25" s="186" t="s">
        <v>3</v>
      </c>
      <c r="F25" s="186" t="s">
        <v>240</v>
      </c>
      <c r="G25" s="293" t="s">
        <v>72</v>
      </c>
      <c r="H25" s="294">
        <v>195726</v>
      </c>
      <c r="I25" s="186"/>
      <c r="J25" s="295"/>
      <c r="K25" s="295">
        <f t="shared" si="8"/>
        <v>2270</v>
      </c>
      <c r="L25" s="295">
        <v>2270</v>
      </c>
      <c r="M25" s="304" t="s">
        <v>234</v>
      </c>
      <c r="N25" s="295"/>
      <c r="O25" s="295"/>
      <c r="P25" s="296"/>
      <c r="Q25" s="304">
        <v>3308</v>
      </c>
      <c r="R25" s="295">
        <v>3194</v>
      </c>
      <c r="S25" s="295"/>
      <c r="T25" s="295">
        <v>114</v>
      </c>
      <c r="U25" s="295">
        <f t="shared" si="6"/>
        <v>3484</v>
      </c>
      <c r="V25" s="295">
        <f>SUM(W25:AA25)</f>
        <v>3314</v>
      </c>
      <c r="W25" s="295">
        <v>117</v>
      </c>
      <c r="X25" s="295">
        <v>1236</v>
      </c>
      <c r="Y25" s="295">
        <v>1698</v>
      </c>
      <c r="Z25" s="295">
        <v>263</v>
      </c>
      <c r="AA25" s="295"/>
      <c r="AB25" s="298">
        <f>SUM(AC25:AE25)</f>
        <v>170</v>
      </c>
      <c r="AC25" s="298">
        <v>68</v>
      </c>
      <c r="AD25" s="298">
        <v>102</v>
      </c>
      <c r="AE25" s="298"/>
      <c r="AF25" s="295">
        <f t="shared" si="7"/>
        <v>1214</v>
      </c>
      <c r="AG25" s="299">
        <v>2.0110000000000001</v>
      </c>
      <c r="AH25" s="299">
        <v>2.57</v>
      </c>
      <c r="AI25" s="295">
        <v>1683</v>
      </c>
      <c r="AJ25" s="300">
        <v>1683</v>
      </c>
      <c r="AK25" s="186" t="s">
        <v>31</v>
      </c>
      <c r="AL25" s="186">
        <v>2010</v>
      </c>
      <c r="AM25" s="186">
        <v>2030</v>
      </c>
      <c r="AN25" s="302">
        <v>40392</v>
      </c>
      <c r="AO25" s="302">
        <v>40392</v>
      </c>
      <c r="AP25" s="302">
        <v>45678</v>
      </c>
      <c r="AQ25" s="302">
        <v>41380</v>
      </c>
      <c r="AR25" s="302">
        <v>42656</v>
      </c>
      <c r="AS25" s="302">
        <v>45688</v>
      </c>
      <c r="AT25" s="302"/>
      <c r="AU25" s="302"/>
      <c r="AV25" s="302"/>
      <c r="AW25" s="302"/>
      <c r="AX25" s="302"/>
      <c r="AY25" s="302"/>
      <c r="AZ25" s="302"/>
      <c r="BA25" s="302" t="s">
        <v>326</v>
      </c>
    </row>
    <row r="26" spans="1:53" s="181" customFormat="1" ht="22.5" customHeight="1">
      <c r="A26" s="186">
        <v>21</v>
      </c>
      <c r="B26" s="186" t="s">
        <v>0</v>
      </c>
      <c r="C26" s="186" t="s">
        <v>15</v>
      </c>
      <c r="D26" s="186" t="s">
        <v>57</v>
      </c>
      <c r="E26" s="186" t="s">
        <v>3</v>
      </c>
      <c r="F26" s="186" t="s">
        <v>237</v>
      </c>
      <c r="G26" s="293" t="s">
        <v>294</v>
      </c>
      <c r="H26" s="294">
        <v>29971</v>
      </c>
      <c r="I26" s="186"/>
      <c r="J26" s="295"/>
      <c r="K26" s="295">
        <f t="shared" si="8"/>
        <v>133</v>
      </c>
      <c r="L26" s="295">
        <v>133</v>
      </c>
      <c r="M26" s="304" t="s">
        <v>234</v>
      </c>
      <c r="N26" s="295"/>
      <c r="O26" s="295"/>
      <c r="P26" s="296"/>
      <c r="Q26" s="304">
        <v>550</v>
      </c>
      <c r="R26" s="295">
        <v>518</v>
      </c>
      <c r="S26" s="295"/>
      <c r="T26" s="295">
        <v>32</v>
      </c>
      <c r="U26" s="295">
        <f t="shared" si="6"/>
        <v>582</v>
      </c>
      <c r="V26" s="294">
        <f>SUM(W26:AA26)</f>
        <v>550</v>
      </c>
      <c r="W26" s="294">
        <v>32</v>
      </c>
      <c r="X26" s="294">
        <v>276</v>
      </c>
      <c r="Y26" s="294">
        <v>212</v>
      </c>
      <c r="Z26" s="294">
        <v>30</v>
      </c>
      <c r="AA26" s="324"/>
      <c r="AB26" s="325">
        <f>SUM(AC26:AE26)</f>
        <v>32</v>
      </c>
      <c r="AC26" s="325">
        <v>28</v>
      </c>
      <c r="AD26" s="325">
        <v>4</v>
      </c>
      <c r="AE26" s="325"/>
      <c r="AF26" s="295">
        <f t="shared" si="7"/>
        <v>449</v>
      </c>
      <c r="AG26" s="299">
        <v>2.2970000000000002</v>
      </c>
      <c r="AH26" s="326">
        <v>2.9988000000000001</v>
      </c>
      <c r="AI26" s="295">
        <v>105</v>
      </c>
      <c r="AJ26" s="300">
        <v>105</v>
      </c>
      <c r="AK26" s="186" t="s">
        <v>31</v>
      </c>
      <c r="AL26" s="186">
        <v>2010</v>
      </c>
      <c r="AM26" s="186">
        <v>2030</v>
      </c>
      <c r="AN26" s="302">
        <v>40392</v>
      </c>
      <c r="AO26" s="302">
        <v>40392</v>
      </c>
      <c r="AP26" s="302">
        <v>45195</v>
      </c>
      <c r="AQ26" s="302">
        <v>40717</v>
      </c>
      <c r="AR26" s="302">
        <v>43698</v>
      </c>
      <c r="AS26" s="302">
        <v>45323</v>
      </c>
      <c r="AT26" s="302"/>
      <c r="AU26" s="302"/>
      <c r="AV26" s="302"/>
      <c r="AW26" s="302"/>
      <c r="AX26" s="302"/>
      <c r="AY26" s="302"/>
      <c r="AZ26" s="302"/>
      <c r="BA26" s="302" t="s">
        <v>327</v>
      </c>
    </row>
    <row r="27" spans="1:53" s="181" customFormat="1" ht="22.5" customHeight="1">
      <c r="A27" s="186">
        <v>22</v>
      </c>
      <c r="B27" s="186" t="s">
        <v>0</v>
      </c>
      <c r="C27" s="186" t="s">
        <v>15</v>
      </c>
      <c r="D27" s="186" t="s">
        <v>57</v>
      </c>
      <c r="E27" s="303" t="s">
        <v>3</v>
      </c>
      <c r="F27" s="186" t="s">
        <v>242</v>
      </c>
      <c r="G27" s="293" t="s">
        <v>243</v>
      </c>
      <c r="H27" s="319">
        <v>66595</v>
      </c>
      <c r="I27" s="186"/>
      <c r="J27" s="295"/>
      <c r="K27" s="295">
        <v>612</v>
      </c>
      <c r="L27" s="295">
        <v>612</v>
      </c>
      <c r="M27" s="304" t="s">
        <v>234</v>
      </c>
      <c r="N27" s="295"/>
      <c r="O27" s="295"/>
      <c r="P27" s="296"/>
      <c r="Q27" s="298">
        <v>1394</v>
      </c>
      <c r="R27" s="298">
        <v>1324</v>
      </c>
      <c r="S27" s="298"/>
      <c r="T27" s="298">
        <v>70</v>
      </c>
      <c r="U27" s="295">
        <f t="shared" si="6"/>
        <v>1394</v>
      </c>
      <c r="V27" s="298">
        <v>1324</v>
      </c>
      <c r="W27" s="298">
        <v>0</v>
      </c>
      <c r="X27" s="298">
        <v>468</v>
      </c>
      <c r="Y27" s="298">
        <v>665</v>
      </c>
      <c r="Z27" s="298">
        <v>191</v>
      </c>
      <c r="AA27" s="298"/>
      <c r="AB27" s="298">
        <v>70</v>
      </c>
      <c r="AC27" s="298">
        <v>70</v>
      </c>
      <c r="AD27" s="298"/>
      <c r="AE27" s="298"/>
      <c r="AF27" s="295">
        <f t="shared" si="7"/>
        <v>782</v>
      </c>
      <c r="AG27" s="327">
        <v>0.98099999999999998</v>
      </c>
      <c r="AH27" s="327">
        <v>5.0894000000000004</v>
      </c>
      <c r="AI27" s="295">
        <v>422</v>
      </c>
      <c r="AJ27" s="300">
        <v>422</v>
      </c>
      <c r="AK27" s="186" t="s">
        <v>31</v>
      </c>
      <c r="AL27" s="186">
        <v>2011</v>
      </c>
      <c r="AM27" s="186">
        <v>2030</v>
      </c>
      <c r="AN27" s="302">
        <v>40686</v>
      </c>
      <c r="AO27" s="302">
        <v>40686</v>
      </c>
      <c r="AP27" s="302">
        <v>45736</v>
      </c>
      <c r="AQ27" s="302">
        <v>40890</v>
      </c>
      <c r="AR27" s="302">
        <v>41646</v>
      </c>
      <c r="AS27" s="302">
        <v>44560</v>
      </c>
      <c r="AT27" s="302"/>
      <c r="AU27" s="302"/>
      <c r="AV27" s="302"/>
      <c r="AW27" s="302"/>
      <c r="AX27" s="302"/>
      <c r="AY27" s="302"/>
      <c r="AZ27" s="302"/>
      <c r="BA27" s="302" t="s">
        <v>328</v>
      </c>
    </row>
    <row r="28" spans="1:53" s="181" customFormat="1" ht="22.5" customHeight="1">
      <c r="A28" s="186">
        <v>23</v>
      </c>
      <c r="B28" s="186" t="s">
        <v>0</v>
      </c>
      <c r="C28" s="186" t="s">
        <v>15</v>
      </c>
      <c r="D28" s="186" t="s">
        <v>58</v>
      </c>
      <c r="E28" s="186" t="s">
        <v>3</v>
      </c>
      <c r="F28" s="186" t="s">
        <v>238</v>
      </c>
      <c r="G28" s="293" t="s">
        <v>239</v>
      </c>
      <c r="H28" s="319">
        <v>15925</v>
      </c>
      <c r="I28" s="186"/>
      <c r="J28" s="295"/>
      <c r="K28" s="295">
        <v>127</v>
      </c>
      <c r="L28" s="295">
        <v>127</v>
      </c>
      <c r="M28" s="304" t="s">
        <v>234</v>
      </c>
      <c r="N28" s="295"/>
      <c r="O28" s="295"/>
      <c r="P28" s="296"/>
      <c r="Q28" s="298">
        <v>400</v>
      </c>
      <c r="R28" s="298">
        <v>380</v>
      </c>
      <c r="S28" s="298"/>
      <c r="T28" s="298">
        <v>20</v>
      </c>
      <c r="U28" s="295">
        <f t="shared" si="6"/>
        <v>400</v>
      </c>
      <c r="V28" s="298">
        <v>380</v>
      </c>
      <c r="W28" s="298">
        <v>0</v>
      </c>
      <c r="X28" s="298">
        <v>298</v>
      </c>
      <c r="Y28" s="298">
        <v>82</v>
      </c>
      <c r="Z28" s="298"/>
      <c r="AA28" s="298"/>
      <c r="AB28" s="298">
        <v>20</v>
      </c>
      <c r="AC28" s="298">
        <v>20</v>
      </c>
      <c r="AD28" s="298"/>
      <c r="AE28" s="298"/>
      <c r="AF28" s="295">
        <f t="shared" si="7"/>
        <v>273</v>
      </c>
      <c r="AG28" s="327">
        <v>1.1140000000000001</v>
      </c>
      <c r="AH28" s="327">
        <v>2.7997000000000001</v>
      </c>
      <c r="AI28" s="295">
        <v>96</v>
      </c>
      <c r="AJ28" s="300">
        <v>95</v>
      </c>
      <c r="AK28" s="186" t="s">
        <v>31</v>
      </c>
      <c r="AL28" s="186">
        <v>2011</v>
      </c>
      <c r="AM28" s="186">
        <v>2025</v>
      </c>
      <c r="AN28" s="302">
        <v>40686</v>
      </c>
      <c r="AO28" s="302">
        <v>40686</v>
      </c>
      <c r="AP28" s="302">
        <v>45693</v>
      </c>
      <c r="AQ28" s="302">
        <v>41586</v>
      </c>
      <c r="AR28" s="302">
        <v>43655</v>
      </c>
      <c r="AS28" s="302">
        <v>44740</v>
      </c>
      <c r="AT28" s="302">
        <v>45580</v>
      </c>
      <c r="AU28" s="302"/>
      <c r="AV28" s="302"/>
      <c r="AW28" s="302"/>
      <c r="AX28" s="302"/>
      <c r="AY28" s="302"/>
      <c r="AZ28" s="302"/>
      <c r="BA28" s="302" t="s">
        <v>329</v>
      </c>
    </row>
    <row r="29" spans="1:53" s="182" customFormat="1" ht="22.5" customHeight="1">
      <c r="A29" s="186">
        <v>24</v>
      </c>
      <c r="B29" s="186" t="s">
        <v>0</v>
      </c>
      <c r="C29" s="186" t="s">
        <v>15</v>
      </c>
      <c r="D29" s="186" t="s">
        <v>58</v>
      </c>
      <c r="E29" s="186" t="s">
        <v>3</v>
      </c>
      <c r="F29" s="186" t="s">
        <v>245</v>
      </c>
      <c r="G29" s="293" t="s">
        <v>95</v>
      </c>
      <c r="H29" s="328">
        <v>28813</v>
      </c>
      <c r="I29" s="186"/>
      <c r="J29" s="295"/>
      <c r="K29" s="295">
        <f>SUM(L29:P29)</f>
        <v>219</v>
      </c>
      <c r="L29" s="295">
        <v>219</v>
      </c>
      <c r="M29" s="304" t="s">
        <v>234</v>
      </c>
      <c r="N29" s="295"/>
      <c r="O29" s="295"/>
      <c r="P29" s="296"/>
      <c r="Q29" s="298">
        <v>990</v>
      </c>
      <c r="R29" s="298">
        <v>965</v>
      </c>
      <c r="S29" s="298"/>
      <c r="T29" s="298">
        <v>25</v>
      </c>
      <c r="U29" s="295">
        <f t="shared" si="6"/>
        <v>990</v>
      </c>
      <c r="V29" s="298">
        <v>794</v>
      </c>
      <c r="W29" s="298"/>
      <c r="X29" s="298">
        <v>485</v>
      </c>
      <c r="Y29" s="298">
        <v>309</v>
      </c>
      <c r="Z29" s="298"/>
      <c r="AA29" s="298"/>
      <c r="AB29" s="298">
        <v>196</v>
      </c>
      <c r="AC29" s="298"/>
      <c r="AD29" s="298">
        <v>120</v>
      </c>
      <c r="AE29" s="298">
        <v>76</v>
      </c>
      <c r="AF29" s="295">
        <f t="shared" si="7"/>
        <v>771</v>
      </c>
      <c r="AG29" s="329">
        <v>3</v>
      </c>
      <c r="AH29" s="329">
        <v>6.5</v>
      </c>
      <c r="AI29" s="330">
        <v>222</v>
      </c>
      <c r="AJ29" s="331">
        <v>186</v>
      </c>
      <c r="AK29" s="332" t="s">
        <v>31</v>
      </c>
      <c r="AL29" s="186">
        <v>2010</v>
      </c>
      <c r="AM29" s="186">
        <v>2030</v>
      </c>
      <c r="AN29" s="302">
        <v>40392</v>
      </c>
      <c r="AO29" s="302">
        <v>40392</v>
      </c>
      <c r="AP29" s="302">
        <v>45533</v>
      </c>
      <c r="AQ29" s="302">
        <v>40549</v>
      </c>
      <c r="AR29" s="302">
        <v>41883</v>
      </c>
      <c r="AS29" s="302">
        <v>43524</v>
      </c>
      <c r="AT29" s="302">
        <v>45014</v>
      </c>
      <c r="AU29" s="302"/>
      <c r="AV29" s="302"/>
      <c r="AW29" s="302"/>
      <c r="AX29" s="302"/>
      <c r="AY29" s="302"/>
      <c r="AZ29" s="302"/>
      <c r="BA29" s="302" t="s">
        <v>327</v>
      </c>
    </row>
    <row r="30" spans="1:53" s="182" customFormat="1" ht="22.5" customHeight="1">
      <c r="A30" s="186">
        <v>25</v>
      </c>
      <c r="B30" s="186" t="s">
        <v>0</v>
      </c>
      <c r="C30" s="186" t="s">
        <v>15</v>
      </c>
      <c r="D30" s="186" t="s">
        <v>58</v>
      </c>
      <c r="E30" s="186" t="s">
        <v>3</v>
      </c>
      <c r="F30" s="186" t="s">
        <v>241</v>
      </c>
      <c r="G30" s="293" t="s">
        <v>96</v>
      </c>
      <c r="H30" s="328">
        <v>19439</v>
      </c>
      <c r="I30" s="186"/>
      <c r="J30" s="295"/>
      <c r="K30" s="295">
        <f>SUM(L30:P30)</f>
        <v>81</v>
      </c>
      <c r="L30" s="295">
        <v>81</v>
      </c>
      <c r="M30" s="304" t="s">
        <v>234</v>
      </c>
      <c r="N30" s="295"/>
      <c r="O30" s="295"/>
      <c r="P30" s="296"/>
      <c r="Q30" s="298">
        <v>537</v>
      </c>
      <c r="R30" s="298">
        <v>523</v>
      </c>
      <c r="S30" s="298"/>
      <c r="T30" s="298">
        <v>14</v>
      </c>
      <c r="U30" s="295">
        <f t="shared" si="6"/>
        <v>506</v>
      </c>
      <c r="V30" s="298">
        <f>SUM(W30:AA30)</f>
        <v>361</v>
      </c>
      <c r="W30" s="298"/>
      <c r="X30" s="298">
        <v>15</v>
      </c>
      <c r="Y30" s="298">
        <v>344</v>
      </c>
      <c r="Z30" s="298">
        <v>2</v>
      </c>
      <c r="AA30" s="298"/>
      <c r="AB30" s="298">
        <f>SUM(AC30:AE30)</f>
        <v>145</v>
      </c>
      <c r="AC30" s="298"/>
      <c r="AD30" s="298">
        <v>145</v>
      </c>
      <c r="AE30" s="298"/>
      <c r="AF30" s="295">
        <f t="shared" si="7"/>
        <v>425</v>
      </c>
      <c r="AG30" s="329">
        <v>3</v>
      </c>
      <c r="AH30" s="329">
        <v>6.5</v>
      </c>
      <c r="AI30" s="330">
        <v>272</v>
      </c>
      <c r="AJ30" s="331">
        <v>265</v>
      </c>
      <c r="AK30" s="332" t="s">
        <v>31</v>
      </c>
      <c r="AL30" s="186">
        <v>2010</v>
      </c>
      <c r="AM30" s="186">
        <v>2030</v>
      </c>
      <c r="AN30" s="302">
        <v>40392</v>
      </c>
      <c r="AO30" s="302">
        <v>40392</v>
      </c>
      <c r="AP30" s="302">
        <v>45533</v>
      </c>
      <c r="AQ30" s="302">
        <v>40515</v>
      </c>
      <c r="AR30" s="302">
        <v>41207</v>
      </c>
      <c r="AS30" s="302">
        <v>44425</v>
      </c>
      <c r="AT30" s="302">
        <v>45176</v>
      </c>
      <c r="AU30" s="302"/>
      <c r="AV30" s="302"/>
      <c r="AW30" s="302"/>
      <c r="AX30" s="302"/>
      <c r="AY30" s="302"/>
      <c r="AZ30" s="302"/>
      <c r="BA30" s="302" t="s">
        <v>327</v>
      </c>
    </row>
    <row r="31" spans="1:53" s="181" customFormat="1" ht="22.5" customHeight="1">
      <c r="A31" s="186">
        <v>26</v>
      </c>
      <c r="B31" s="186" t="s">
        <v>0</v>
      </c>
      <c r="C31" s="186" t="s">
        <v>15</v>
      </c>
      <c r="D31" s="186" t="s">
        <v>263</v>
      </c>
      <c r="E31" s="186" t="s">
        <v>3</v>
      </c>
      <c r="F31" s="186" t="s">
        <v>244</v>
      </c>
      <c r="G31" s="293" t="s">
        <v>91</v>
      </c>
      <c r="H31" s="294">
        <v>51853</v>
      </c>
      <c r="I31" s="186"/>
      <c r="J31" s="295"/>
      <c r="K31" s="295">
        <f>SUM(L31:P31)</f>
        <v>801</v>
      </c>
      <c r="L31" s="295">
        <v>801</v>
      </c>
      <c r="M31" s="304" t="s">
        <v>234</v>
      </c>
      <c r="N31" s="295"/>
      <c r="O31" s="295"/>
      <c r="P31" s="296"/>
      <c r="Q31" s="297">
        <v>999</v>
      </c>
      <c r="R31" s="298">
        <v>914</v>
      </c>
      <c r="S31" s="298"/>
      <c r="T31" s="298">
        <v>85</v>
      </c>
      <c r="U31" s="295">
        <f t="shared" si="6"/>
        <v>999</v>
      </c>
      <c r="V31" s="298">
        <v>939</v>
      </c>
      <c r="W31" s="298"/>
      <c r="X31" s="298">
        <v>502</v>
      </c>
      <c r="Y31" s="298">
        <v>425</v>
      </c>
      <c r="Z31" s="298">
        <v>12</v>
      </c>
      <c r="AA31" s="298"/>
      <c r="AB31" s="298">
        <v>60</v>
      </c>
      <c r="AC31" s="298">
        <v>60</v>
      </c>
      <c r="AD31" s="298"/>
      <c r="AE31" s="298"/>
      <c r="AF31" s="295">
        <f t="shared" si="7"/>
        <v>198</v>
      </c>
      <c r="AG31" s="299">
        <v>1.905</v>
      </c>
      <c r="AH31" s="299">
        <v>2.4500000000000002</v>
      </c>
      <c r="AI31" s="295">
        <v>667</v>
      </c>
      <c r="AJ31" s="300">
        <v>585</v>
      </c>
      <c r="AK31" s="186" t="s">
        <v>31</v>
      </c>
      <c r="AL31" s="186">
        <v>2010</v>
      </c>
      <c r="AM31" s="186">
        <v>2030</v>
      </c>
      <c r="AN31" s="302">
        <v>40423</v>
      </c>
      <c r="AO31" s="302">
        <v>40423</v>
      </c>
      <c r="AP31" s="302">
        <v>45610</v>
      </c>
      <c r="AQ31" s="302">
        <v>40520</v>
      </c>
      <c r="AR31" s="302">
        <v>41030</v>
      </c>
      <c r="AS31" s="302">
        <v>43090</v>
      </c>
      <c r="AT31" s="302">
        <v>44337</v>
      </c>
      <c r="AU31" s="302">
        <v>45590</v>
      </c>
      <c r="AV31" s="302">
        <v>45663</v>
      </c>
      <c r="AW31" s="333"/>
      <c r="AX31" s="302"/>
      <c r="AY31" s="302"/>
      <c r="AZ31" s="302"/>
      <c r="BA31" s="302" t="s">
        <v>330</v>
      </c>
    </row>
    <row r="32" spans="1:53" s="105" customFormat="1" ht="22.5" customHeight="1">
      <c r="A32" s="186">
        <v>27</v>
      </c>
      <c r="B32" s="186" t="s">
        <v>0</v>
      </c>
      <c r="C32" s="186" t="s">
        <v>15</v>
      </c>
      <c r="D32" s="186" t="s">
        <v>263</v>
      </c>
      <c r="E32" s="186" t="s">
        <v>3</v>
      </c>
      <c r="F32" s="186" t="s">
        <v>246</v>
      </c>
      <c r="G32" s="293" t="s">
        <v>233</v>
      </c>
      <c r="H32" s="294">
        <v>41966.1</v>
      </c>
      <c r="I32" s="186"/>
      <c r="J32" s="295"/>
      <c r="K32" s="295">
        <f>SUM(L32:P32)</f>
        <v>619</v>
      </c>
      <c r="L32" s="295">
        <v>619</v>
      </c>
      <c r="M32" s="304" t="s">
        <v>234</v>
      </c>
      <c r="N32" s="295"/>
      <c r="O32" s="295"/>
      <c r="P32" s="296"/>
      <c r="Q32" s="304">
        <v>908</v>
      </c>
      <c r="R32" s="295">
        <v>385</v>
      </c>
      <c r="S32" s="295">
        <v>485</v>
      </c>
      <c r="T32" s="295">
        <v>38</v>
      </c>
      <c r="U32" s="295">
        <f>V32+AB32</f>
        <v>908</v>
      </c>
      <c r="V32" s="295">
        <f>SUM(W32:AA32)</f>
        <v>870</v>
      </c>
      <c r="W32" s="295">
        <v>43</v>
      </c>
      <c r="X32" s="295">
        <v>566</v>
      </c>
      <c r="Y32" s="295">
        <v>261</v>
      </c>
      <c r="Z32" s="295"/>
      <c r="AA32" s="295"/>
      <c r="AB32" s="295">
        <v>38</v>
      </c>
      <c r="AC32" s="295">
        <v>38</v>
      </c>
      <c r="AD32" s="295"/>
      <c r="AE32" s="295"/>
      <c r="AF32" s="295">
        <f>U32-K32</f>
        <v>289</v>
      </c>
      <c r="AG32" s="299">
        <v>1.9850000000000001</v>
      </c>
      <c r="AH32" s="299">
        <v>2.4300000000000002</v>
      </c>
      <c r="AI32" s="295">
        <v>463</v>
      </c>
      <c r="AJ32" s="300">
        <v>378</v>
      </c>
      <c r="AK32" s="186" t="s">
        <v>31</v>
      </c>
      <c r="AL32" s="186">
        <v>2010</v>
      </c>
      <c r="AM32" s="186">
        <v>2030</v>
      </c>
      <c r="AN32" s="302">
        <v>40392</v>
      </c>
      <c r="AO32" s="302">
        <v>40392</v>
      </c>
      <c r="AP32" s="302">
        <v>44028</v>
      </c>
      <c r="AQ32" s="302">
        <v>40480</v>
      </c>
      <c r="AR32" s="302">
        <v>40749</v>
      </c>
      <c r="AS32" s="302">
        <v>43286</v>
      </c>
      <c r="AT32" s="302">
        <v>43802</v>
      </c>
      <c r="AU32" s="302">
        <v>44851</v>
      </c>
      <c r="AV32" s="302">
        <v>44929</v>
      </c>
      <c r="AW32" s="302"/>
      <c r="AX32" s="302"/>
      <c r="AY32" s="302"/>
      <c r="AZ32" s="302"/>
      <c r="BA32" s="302" t="s">
        <v>326</v>
      </c>
    </row>
    <row r="33" spans="1:53" s="181" customFormat="1" ht="22.5" customHeight="1">
      <c r="A33" s="186">
        <v>28</v>
      </c>
      <c r="B33" s="186" t="s">
        <v>0</v>
      </c>
      <c r="C33" s="186" t="s">
        <v>15</v>
      </c>
      <c r="D33" s="186" t="s">
        <v>280</v>
      </c>
      <c r="E33" s="186" t="s">
        <v>3</v>
      </c>
      <c r="F33" s="186" t="s">
        <v>248</v>
      </c>
      <c r="G33" s="293" t="s">
        <v>93</v>
      </c>
      <c r="H33" s="294">
        <v>34866.199999999997</v>
      </c>
      <c r="I33" s="186"/>
      <c r="J33" s="295"/>
      <c r="K33" s="295">
        <f>SUM(L33:P33)</f>
        <v>59</v>
      </c>
      <c r="L33" s="295">
        <v>59</v>
      </c>
      <c r="M33" s="304" t="s">
        <v>234</v>
      </c>
      <c r="N33" s="295"/>
      <c r="O33" s="295"/>
      <c r="P33" s="296"/>
      <c r="Q33" s="304">
        <v>295</v>
      </c>
      <c r="R33" s="295">
        <v>53</v>
      </c>
      <c r="S33" s="295">
        <v>239</v>
      </c>
      <c r="T33" s="295">
        <v>3</v>
      </c>
      <c r="U33" s="295">
        <f>V33+AB33</f>
        <v>295</v>
      </c>
      <c r="V33" s="295">
        <f>SUM(W33:AA33)</f>
        <v>292</v>
      </c>
      <c r="W33" s="295"/>
      <c r="X33" s="295">
        <v>211</v>
      </c>
      <c r="Y33" s="295">
        <v>81</v>
      </c>
      <c r="Z33" s="295"/>
      <c r="AA33" s="295"/>
      <c r="AB33" s="295">
        <v>3</v>
      </c>
      <c r="AC33" s="295">
        <v>3</v>
      </c>
      <c r="AD33" s="295"/>
      <c r="AE33" s="295"/>
      <c r="AF33" s="295">
        <f>U33-K33</f>
        <v>236</v>
      </c>
      <c r="AG33" s="299">
        <v>1.738</v>
      </c>
      <c r="AH33" s="299">
        <v>2.7</v>
      </c>
      <c r="AI33" s="295">
        <v>84</v>
      </c>
      <c r="AJ33" s="300">
        <v>59</v>
      </c>
      <c r="AK33" s="186" t="s">
        <v>31</v>
      </c>
      <c r="AL33" s="186">
        <v>2010</v>
      </c>
      <c r="AM33" s="186">
        <v>2030</v>
      </c>
      <c r="AN33" s="302">
        <v>40392</v>
      </c>
      <c r="AO33" s="302">
        <v>40392</v>
      </c>
      <c r="AP33" s="302">
        <v>45715</v>
      </c>
      <c r="AQ33" s="302">
        <v>40526</v>
      </c>
      <c r="AR33" s="302">
        <v>40850</v>
      </c>
      <c r="AS33" s="302">
        <v>42670</v>
      </c>
      <c r="AT33" s="302">
        <v>43517</v>
      </c>
      <c r="AU33" s="302">
        <v>44302</v>
      </c>
      <c r="AV33" s="302">
        <v>44334</v>
      </c>
      <c r="AW33" s="321">
        <v>46149</v>
      </c>
      <c r="AX33" s="321">
        <v>46163</v>
      </c>
      <c r="AY33" s="302"/>
      <c r="AZ33" s="302"/>
      <c r="BA33" s="302" t="s">
        <v>330</v>
      </c>
    </row>
    <row r="34" spans="1:53" s="181" customFormat="1" ht="22.5" customHeight="1">
      <c r="A34" s="186">
        <v>29</v>
      </c>
      <c r="B34" s="186" t="s">
        <v>0</v>
      </c>
      <c r="C34" s="186" t="s">
        <v>15</v>
      </c>
      <c r="D34" s="186" t="s">
        <v>280</v>
      </c>
      <c r="E34" s="303" t="s">
        <v>3</v>
      </c>
      <c r="F34" s="186" t="s">
        <v>247</v>
      </c>
      <c r="G34" s="293" t="s">
        <v>92</v>
      </c>
      <c r="H34" s="294">
        <v>11986.1</v>
      </c>
      <c r="I34" s="186"/>
      <c r="J34" s="295"/>
      <c r="K34" s="295">
        <v>117</v>
      </c>
      <c r="L34" s="295">
        <v>117</v>
      </c>
      <c r="M34" s="304" t="s">
        <v>278</v>
      </c>
      <c r="N34" s="295"/>
      <c r="O34" s="295"/>
      <c r="P34" s="296"/>
      <c r="Q34" s="304">
        <v>212</v>
      </c>
      <c r="R34" s="295">
        <v>70</v>
      </c>
      <c r="S34" s="295">
        <v>139</v>
      </c>
      <c r="T34" s="295">
        <v>3</v>
      </c>
      <c r="U34" s="295">
        <f t="shared" si="6"/>
        <v>212</v>
      </c>
      <c r="V34" s="295">
        <v>209</v>
      </c>
      <c r="W34" s="295"/>
      <c r="X34" s="295">
        <v>127</v>
      </c>
      <c r="Y34" s="295">
        <v>82</v>
      </c>
      <c r="Z34" s="295"/>
      <c r="AA34" s="295"/>
      <c r="AB34" s="295">
        <v>3</v>
      </c>
      <c r="AC34" s="295">
        <v>2</v>
      </c>
      <c r="AD34" s="295">
        <v>1</v>
      </c>
      <c r="AE34" s="295"/>
      <c r="AF34" s="295">
        <f t="shared" si="7"/>
        <v>95</v>
      </c>
      <c r="AG34" s="299">
        <v>2.0499999999999998</v>
      </c>
      <c r="AH34" s="299">
        <v>2.78</v>
      </c>
      <c r="AI34" s="295">
        <v>121</v>
      </c>
      <c r="AJ34" s="300">
        <v>96</v>
      </c>
      <c r="AK34" s="186" t="s">
        <v>31</v>
      </c>
      <c r="AL34" s="186">
        <v>2010</v>
      </c>
      <c r="AM34" s="186">
        <v>2025</v>
      </c>
      <c r="AN34" s="302">
        <v>40392</v>
      </c>
      <c r="AO34" s="302">
        <v>40392</v>
      </c>
      <c r="AP34" s="302">
        <v>44784</v>
      </c>
      <c r="AQ34" s="302">
        <v>40498</v>
      </c>
      <c r="AR34" s="302">
        <v>41393</v>
      </c>
      <c r="AS34" s="302">
        <v>42873</v>
      </c>
      <c r="AT34" s="302">
        <v>43557</v>
      </c>
      <c r="AU34" s="302">
        <v>44797</v>
      </c>
      <c r="AV34" s="302">
        <v>44886</v>
      </c>
      <c r="AW34" s="321">
        <v>46121</v>
      </c>
      <c r="AX34" s="321">
        <v>46128</v>
      </c>
      <c r="AY34" s="302"/>
      <c r="AZ34" s="302"/>
      <c r="BA34" s="302" t="s">
        <v>327</v>
      </c>
    </row>
    <row r="35" spans="1:53" s="181" customFormat="1" ht="22.5" customHeight="1">
      <c r="A35" s="186">
        <v>30</v>
      </c>
      <c r="B35" s="186" t="s">
        <v>0</v>
      </c>
      <c r="C35" s="186" t="s">
        <v>15</v>
      </c>
      <c r="D35" s="186" t="s">
        <v>280</v>
      </c>
      <c r="E35" s="186" t="s">
        <v>3</v>
      </c>
      <c r="F35" s="186" t="s">
        <v>249</v>
      </c>
      <c r="G35" s="293" t="s">
        <v>94</v>
      </c>
      <c r="H35" s="294">
        <v>31936.7</v>
      </c>
      <c r="I35" s="186"/>
      <c r="J35" s="295"/>
      <c r="K35" s="295">
        <f>SUM(L35:P35)</f>
        <v>161</v>
      </c>
      <c r="L35" s="295">
        <v>161</v>
      </c>
      <c r="M35" s="304" t="s">
        <v>234</v>
      </c>
      <c r="N35" s="295"/>
      <c r="O35" s="295"/>
      <c r="P35" s="296"/>
      <c r="Q35" s="304">
        <v>423</v>
      </c>
      <c r="R35" s="295">
        <v>120</v>
      </c>
      <c r="S35" s="295">
        <v>284</v>
      </c>
      <c r="T35" s="295">
        <v>19</v>
      </c>
      <c r="U35" s="295">
        <f>V35+AB35</f>
        <v>423</v>
      </c>
      <c r="V35" s="295">
        <f>SUM(W35:AA35)</f>
        <v>404</v>
      </c>
      <c r="W35" s="295"/>
      <c r="X35" s="295">
        <v>284</v>
      </c>
      <c r="Y35" s="295">
        <v>120</v>
      </c>
      <c r="Z35" s="295"/>
      <c r="AA35" s="295"/>
      <c r="AB35" s="295">
        <v>19</v>
      </c>
      <c r="AC35" s="295">
        <v>16</v>
      </c>
      <c r="AD35" s="295">
        <v>3</v>
      </c>
      <c r="AE35" s="295"/>
      <c r="AF35" s="295">
        <f>U35-K35</f>
        <v>262</v>
      </c>
      <c r="AG35" s="299">
        <v>2.161</v>
      </c>
      <c r="AH35" s="299">
        <v>2.44</v>
      </c>
      <c r="AI35" s="295">
        <v>147</v>
      </c>
      <c r="AJ35" s="300">
        <v>131</v>
      </c>
      <c r="AK35" s="186" t="s">
        <v>31</v>
      </c>
      <c r="AL35" s="186">
        <v>2010</v>
      </c>
      <c r="AM35" s="186">
        <v>2030</v>
      </c>
      <c r="AN35" s="302">
        <v>40392</v>
      </c>
      <c r="AO35" s="302">
        <v>40392</v>
      </c>
      <c r="AP35" s="302">
        <v>45617</v>
      </c>
      <c r="AQ35" s="302">
        <v>40623</v>
      </c>
      <c r="AR35" s="302">
        <v>40919</v>
      </c>
      <c r="AS35" s="302">
        <v>42843</v>
      </c>
      <c r="AT35" s="302">
        <v>43195</v>
      </c>
      <c r="AU35" s="302">
        <v>44243</v>
      </c>
      <c r="AV35" s="302">
        <v>44333</v>
      </c>
      <c r="AW35" s="302">
        <v>46042</v>
      </c>
      <c r="AX35" s="302">
        <v>46058</v>
      </c>
      <c r="AY35" s="302"/>
      <c r="AZ35" s="302"/>
      <c r="BA35" s="302" t="s">
        <v>330</v>
      </c>
    </row>
    <row r="36" spans="1:53" s="181" customFormat="1" ht="22.5" customHeight="1">
      <c r="A36" s="186">
        <v>31</v>
      </c>
      <c r="B36" s="186" t="s">
        <v>0</v>
      </c>
      <c r="C36" s="186" t="s">
        <v>15</v>
      </c>
      <c r="D36" s="186" t="s">
        <v>296</v>
      </c>
      <c r="E36" s="303" t="s">
        <v>3</v>
      </c>
      <c r="F36" s="186" t="s">
        <v>250</v>
      </c>
      <c r="G36" s="293" t="s">
        <v>251</v>
      </c>
      <c r="H36" s="294">
        <v>6368.6</v>
      </c>
      <c r="I36" s="186"/>
      <c r="J36" s="295"/>
      <c r="K36" s="295">
        <f>SUM(L36:P36)</f>
        <v>27</v>
      </c>
      <c r="L36" s="295">
        <v>27</v>
      </c>
      <c r="M36" s="304" t="s">
        <v>234</v>
      </c>
      <c r="N36" s="295"/>
      <c r="O36" s="295"/>
      <c r="P36" s="296"/>
      <c r="Q36" s="304">
        <v>194</v>
      </c>
      <c r="R36" s="295">
        <v>30</v>
      </c>
      <c r="S36" s="295">
        <v>164</v>
      </c>
      <c r="T36" s="295"/>
      <c r="U36" s="295">
        <f t="shared" si="6"/>
        <v>194</v>
      </c>
      <c r="V36" s="295">
        <f>SUM(W36:AA36)</f>
        <v>194</v>
      </c>
      <c r="W36" s="295"/>
      <c r="X36" s="295">
        <v>163</v>
      </c>
      <c r="Y36" s="295">
        <v>31</v>
      </c>
      <c r="Z36" s="295"/>
      <c r="AA36" s="295"/>
      <c r="AB36" s="295">
        <v>0</v>
      </c>
      <c r="AC36" s="295"/>
      <c r="AD36" s="295"/>
      <c r="AE36" s="295"/>
      <c r="AF36" s="295">
        <f t="shared" si="7"/>
        <v>167</v>
      </c>
      <c r="AG36" s="299">
        <v>1.18</v>
      </c>
      <c r="AH36" s="299">
        <v>5</v>
      </c>
      <c r="AI36" s="295">
        <v>48</v>
      </c>
      <c r="AJ36" s="300">
        <v>30</v>
      </c>
      <c r="AK36" s="186" t="s">
        <v>31</v>
      </c>
      <c r="AL36" s="186">
        <v>2011</v>
      </c>
      <c r="AM36" s="186">
        <v>2025</v>
      </c>
      <c r="AN36" s="302">
        <v>40686</v>
      </c>
      <c r="AO36" s="302">
        <v>40686</v>
      </c>
      <c r="AP36" s="302">
        <v>42670</v>
      </c>
      <c r="AQ36" s="302">
        <v>40795</v>
      </c>
      <c r="AR36" s="302">
        <v>41260</v>
      </c>
      <c r="AS36" s="302">
        <v>42177</v>
      </c>
      <c r="AT36" s="302">
        <v>43069</v>
      </c>
      <c r="AU36" s="302">
        <v>44215</v>
      </c>
      <c r="AV36" s="302"/>
      <c r="AW36" s="302">
        <v>45488</v>
      </c>
      <c r="AX36" s="302">
        <v>45575</v>
      </c>
      <c r="AY36" s="321" t="s">
        <v>317</v>
      </c>
      <c r="AZ36" s="302"/>
      <c r="BA36" s="302" t="s">
        <v>329</v>
      </c>
    </row>
    <row r="37" spans="1:53" s="181" customFormat="1" ht="22.5" customHeight="1">
      <c r="A37" s="186">
        <v>32</v>
      </c>
      <c r="B37" s="186" t="s">
        <v>0</v>
      </c>
      <c r="C37" s="186" t="s">
        <v>15</v>
      </c>
      <c r="D37" s="186" t="s">
        <v>295</v>
      </c>
      <c r="E37" s="186" t="s">
        <v>3</v>
      </c>
      <c r="F37" s="334" t="s">
        <v>252</v>
      </c>
      <c r="G37" s="335" t="s">
        <v>253</v>
      </c>
      <c r="H37" s="294">
        <v>20694.400000000001</v>
      </c>
      <c r="I37" s="186"/>
      <c r="J37" s="295"/>
      <c r="K37" s="295">
        <f>SUM(L37:P37)</f>
        <v>278</v>
      </c>
      <c r="L37" s="295">
        <v>278</v>
      </c>
      <c r="M37" s="304" t="s">
        <v>234</v>
      </c>
      <c r="N37" s="295"/>
      <c r="O37" s="295"/>
      <c r="P37" s="296"/>
      <c r="Q37" s="304">
        <v>449</v>
      </c>
      <c r="R37" s="295">
        <v>136</v>
      </c>
      <c r="S37" s="295">
        <v>276</v>
      </c>
      <c r="T37" s="295">
        <v>37</v>
      </c>
      <c r="U37" s="295">
        <f t="shared" si="6"/>
        <v>449</v>
      </c>
      <c r="V37" s="295">
        <v>412</v>
      </c>
      <c r="W37" s="295">
        <v>31</v>
      </c>
      <c r="X37" s="295">
        <v>281</v>
      </c>
      <c r="Y37" s="295">
        <v>100</v>
      </c>
      <c r="Z37" s="295"/>
      <c r="AA37" s="295"/>
      <c r="AB37" s="295">
        <v>37</v>
      </c>
      <c r="AC37" s="295">
        <v>37</v>
      </c>
      <c r="AD37" s="295"/>
      <c r="AE37" s="295"/>
      <c r="AF37" s="295">
        <f t="shared" si="7"/>
        <v>171</v>
      </c>
      <c r="AG37" s="299">
        <v>1.016</v>
      </c>
      <c r="AH37" s="299">
        <v>2.8</v>
      </c>
      <c r="AI37" s="295">
        <v>170</v>
      </c>
      <c r="AJ37" s="300">
        <v>136</v>
      </c>
      <c r="AK37" s="186" t="s">
        <v>31</v>
      </c>
      <c r="AL37" s="186">
        <v>2011</v>
      </c>
      <c r="AM37" s="186">
        <v>2025</v>
      </c>
      <c r="AN37" s="302">
        <v>40686</v>
      </c>
      <c r="AO37" s="302">
        <v>40686</v>
      </c>
      <c r="AP37" s="302">
        <v>43209</v>
      </c>
      <c r="AQ37" s="302">
        <v>40815</v>
      </c>
      <c r="AR37" s="302">
        <v>41024</v>
      </c>
      <c r="AS37" s="302">
        <v>42418</v>
      </c>
      <c r="AT37" s="302">
        <v>42699</v>
      </c>
      <c r="AU37" s="302">
        <v>43335</v>
      </c>
      <c r="AV37" s="302">
        <v>43356</v>
      </c>
      <c r="AW37" s="302">
        <v>44322</v>
      </c>
      <c r="AX37" s="302">
        <v>44322</v>
      </c>
      <c r="AY37" s="302">
        <v>44494</v>
      </c>
      <c r="AZ37" s="302">
        <v>45309</v>
      </c>
      <c r="BA37" s="302" t="s">
        <v>329</v>
      </c>
    </row>
    <row r="38" spans="1:53" s="184" customFormat="1" ht="22.5" customHeight="1">
      <c r="A38" s="186">
        <v>33</v>
      </c>
      <c r="B38" s="186" t="s">
        <v>0</v>
      </c>
      <c r="C38" s="186" t="s">
        <v>283</v>
      </c>
      <c r="D38" s="186" t="s">
        <v>38</v>
      </c>
      <c r="E38" s="186" t="s">
        <v>3</v>
      </c>
      <c r="F38" s="303" t="s">
        <v>284</v>
      </c>
      <c r="G38" s="303" t="s">
        <v>285</v>
      </c>
      <c r="H38" s="336">
        <v>89271</v>
      </c>
      <c r="I38" s="337"/>
      <c r="J38" s="338"/>
      <c r="K38" s="338"/>
      <c r="L38" s="338"/>
      <c r="M38" s="338"/>
      <c r="N38" s="338"/>
      <c r="O38" s="338"/>
      <c r="P38" s="338"/>
      <c r="Q38" s="304">
        <f>SUM(R38:T38)</f>
        <v>0</v>
      </c>
      <c r="R38" s="304"/>
      <c r="S38" s="304"/>
      <c r="T38" s="304"/>
      <c r="U38" s="295">
        <f t="shared" si="6"/>
        <v>1258</v>
      </c>
      <c r="V38" s="295">
        <f t="shared" ref="V38:V45" si="9">SUM(W38:AA38)</f>
        <v>1100</v>
      </c>
      <c r="W38" s="338"/>
      <c r="X38" s="338">
        <v>306</v>
      </c>
      <c r="Y38" s="338">
        <v>568</v>
      </c>
      <c r="Z38" s="338">
        <v>226</v>
      </c>
      <c r="AA38" s="338"/>
      <c r="AB38" s="338">
        <f>SUBTOTAL(9,AC38:AE38)</f>
        <v>158</v>
      </c>
      <c r="AC38" s="338">
        <v>86</v>
      </c>
      <c r="AD38" s="338">
        <v>72</v>
      </c>
      <c r="AE38" s="338"/>
      <c r="AF38" s="295">
        <f t="shared" si="7"/>
        <v>1258</v>
      </c>
      <c r="AG38" s="339">
        <v>201.3</v>
      </c>
      <c r="AH38" s="339">
        <v>268.3</v>
      </c>
      <c r="AI38" s="340">
        <v>976</v>
      </c>
      <c r="AJ38" s="341"/>
      <c r="AK38" s="337"/>
      <c r="AL38" s="186">
        <v>2010</v>
      </c>
      <c r="AM38" s="186">
        <v>2030</v>
      </c>
      <c r="AN38" s="302">
        <v>40388</v>
      </c>
      <c r="AO38" s="302">
        <v>45503</v>
      </c>
      <c r="AP38" s="302"/>
      <c r="AQ38" s="302">
        <v>45681</v>
      </c>
      <c r="AR38" s="302">
        <v>46196</v>
      </c>
      <c r="AS38" s="302"/>
      <c r="AT38" s="302"/>
      <c r="AU38" s="302"/>
      <c r="AV38" s="302"/>
      <c r="AW38" s="302"/>
      <c r="AX38" s="302"/>
      <c r="AY38" s="302"/>
      <c r="AZ38" s="302"/>
      <c r="BA38" s="302" t="s">
        <v>331</v>
      </c>
    </row>
    <row r="39" spans="1:53" s="181" customFormat="1" ht="22.5" customHeight="1">
      <c r="A39" s="186">
        <v>34</v>
      </c>
      <c r="B39" s="186" t="s">
        <v>0</v>
      </c>
      <c r="C39" s="186" t="s">
        <v>14</v>
      </c>
      <c r="D39" s="186" t="s">
        <v>38</v>
      </c>
      <c r="E39" s="186" t="s">
        <v>3</v>
      </c>
      <c r="F39" s="303" t="s">
        <v>265</v>
      </c>
      <c r="G39" s="186" t="s">
        <v>90</v>
      </c>
      <c r="H39" s="294">
        <v>82310</v>
      </c>
      <c r="I39" s="186" t="s">
        <v>266</v>
      </c>
      <c r="J39" s="295">
        <v>108</v>
      </c>
      <c r="K39" s="295">
        <f t="shared" ref="K39:K45" si="10">SUM(L39:P39)</f>
        <v>800</v>
      </c>
      <c r="L39" s="295">
        <v>116</v>
      </c>
      <c r="M39" s="295">
        <v>246</v>
      </c>
      <c r="N39" s="295">
        <v>341</v>
      </c>
      <c r="O39" s="295">
        <v>92</v>
      </c>
      <c r="P39" s="295">
        <v>5</v>
      </c>
      <c r="Q39" s="304">
        <v>2501</v>
      </c>
      <c r="R39" s="295">
        <v>2313</v>
      </c>
      <c r="S39" s="295"/>
      <c r="T39" s="295">
        <v>188</v>
      </c>
      <c r="U39" s="295">
        <f t="shared" si="6"/>
        <v>2501</v>
      </c>
      <c r="V39" s="295">
        <f t="shared" si="9"/>
        <v>2313</v>
      </c>
      <c r="W39" s="295"/>
      <c r="X39" s="295">
        <v>1217</v>
      </c>
      <c r="Y39" s="295">
        <v>1096</v>
      </c>
      <c r="Z39" s="295"/>
      <c r="AA39" s="295"/>
      <c r="AB39" s="298">
        <f>SUM(AC39:AE39)</f>
        <v>188</v>
      </c>
      <c r="AC39" s="298">
        <v>188</v>
      </c>
      <c r="AD39" s="298" t="s">
        <v>261</v>
      </c>
      <c r="AE39" s="298"/>
      <c r="AF39" s="295">
        <f t="shared" si="7"/>
        <v>1701</v>
      </c>
      <c r="AG39" s="299">
        <v>3.6680000000000001</v>
      </c>
      <c r="AH39" s="299">
        <v>5.48</v>
      </c>
      <c r="AI39" s="295">
        <v>454</v>
      </c>
      <c r="AJ39" s="300">
        <v>449</v>
      </c>
      <c r="AK39" s="186" t="s">
        <v>31</v>
      </c>
      <c r="AL39" s="186">
        <v>2010</v>
      </c>
      <c r="AM39" s="186">
        <v>2030</v>
      </c>
      <c r="AN39" s="302">
        <v>40388</v>
      </c>
      <c r="AO39" s="302">
        <v>40388</v>
      </c>
      <c r="AP39" s="302">
        <v>43753</v>
      </c>
      <c r="AQ39" s="302">
        <v>40459</v>
      </c>
      <c r="AR39" s="302">
        <v>40856</v>
      </c>
      <c r="AS39" s="302"/>
      <c r="AT39" s="302"/>
      <c r="AU39" s="302"/>
      <c r="AV39" s="302"/>
      <c r="AW39" s="302"/>
      <c r="AX39" s="302"/>
      <c r="AY39" s="302"/>
      <c r="AZ39" s="302"/>
      <c r="BA39" s="302" t="s">
        <v>332</v>
      </c>
    </row>
    <row r="40" spans="1:53" s="182" customFormat="1" ht="23.25" customHeight="1">
      <c r="A40" s="186">
        <v>35</v>
      </c>
      <c r="B40" s="186" t="s">
        <v>0</v>
      </c>
      <c r="C40" s="186" t="s">
        <v>14</v>
      </c>
      <c r="D40" s="186" t="s">
        <v>58</v>
      </c>
      <c r="E40" s="186" t="s">
        <v>3</v>
      </c>
      <c r="F40" s="303" t="s">
        <v>87</v>
      </c>
      <c r="G40" s="186" t="s">
        <v>88</v>
      </c>
      <c r="H40" s="294">
        <v>65051</v>
      </c>
      <c r="I40" s="186" t="s">
        <v>270</v>
      </c>
      <c r="J40" s="295">
        <v>109</v>
      </c>
      <c r="K40" s="295">
        <f t="shared" si="10"/>
        <v>1285</v>
      </c>
      <c r="L40" s="295">
        <v>260</v>
      </c>
      <c r="M40" s="295">
        <v>450</v>
      </c>
      <c r="N40" s="295">
        <v>380</v>
      </c>
      <c r="O40" s="295">
        <v>182</v>
      </c>
      <c r="P40" s="295">
        <v>13</v>
      </c>
      <c r="Q40" s="297">
        <v>1326</v>
      </c>
      <c r="R40" s="298">
        <v>829</v>
      </c>
      <c r="S40" s="298">
        <v>362</v>
      </c>
      <c r="T40" s="298">
        <v>135</v>
      </c>
      <c r="U40" s="295">
        <f t="shared" si="6"/>
        <v>1326</v>
      </c>
      <c r="V40" s="298">
        <f t="shared" si="9"/>
        <v>1191</v>
      </c>
      <c r="W40" s="298"/>
      <c r="X40" s="298">
        <v>862</v>
      </c>
      <c r="Y40" s="298">
        <v>329</v>
      </c>
      <c r="Z40" s="298"/>
      <c r="AA40" s="298"/>
      <c r="AB40" s="298">
        <v>135</v>
      </c>
      <c r="AC40" s="298">
        <v>122</v>
      </c>
      <c r="AD40" s="298">
        <v>13</v>
      </c>
      <c r="AE40" s="298"/>
      <c r="AF40" s="295">
        <f t="shared" si="7"/>
        <v>41</v>
      </c>
      <c r="AG40" s="299">
        <v>2</v>
      </c>
      <c r="AH40" s="299">
        <v>2.782</v>
      </c>
      <c r="AI40" s="295">
        <v>891</v>
      </c>
      <c r="AJ40" s="300">
        <v>824</v>
      </c>
      <c r="AK40" s="186" t="s">
        <v>31</v>
      </c>
      <c r="AL40" s="186">
        <v>2010</v>
      </c>
      <c r="AM40" s="186">
        <v>2033</v>
      </c>
      <c r="AN40" s="302">
        <v>40203</v>
      </c>
      <c r="AO40" s="302">
        <v>40427</v>
      </c>
      <c r="AP40" s="302"/>
      <c r="AQ40" s="302">
        <v>40694</v>
      </c>
      <c r="AR40" s="302">
        <v>40876</v>
      </c>
      <c r="AS40" s="302">
        <v>45013</v>
      </c>
      <c r="AT40" s="302">
        <v>46154</v>
      </c>
      <c r="AU40" s="302"/>
      <c r="AV40" s="302"/>
      <c r="AW40" s="302"/>
      <c r="AX40" s="302"/>
      <c r="AY40" s="302"/>
      <c r="AZ40" s="302"/>
      <c r="BA40" s="302" t="s">
        <v>333</v>
      </c>
    </row>
    <row r="41" spans="1:53" s="181" customFormat="1" ht="23.25" customHeight="1">
      <c r="A41" s="186">
        <v>36</v>
      </c>
      <c r="B41" s="186" t="s">
        <v>0</v>
      </c>
      <c r="C41" s="186" t="s">
        <v>14</v>
      </c>
      <c r="D41" s="186" t="s">
        <v>58</v>
      </c>
      <c r="E41" s="186" t="s">
        <v>3</v>
      </c>
      <c r="F41" s="186" t="s">
        <v>267</v>
      </c>
      <c r="G41" s="186" t="s">
        <v>70</v>
      </c>
      <c r="H41" s="319">
        <v>144795</v>
      </c>
      <c r="I41" s="186" t="s">
        <v>260</v>
      </c>
      <c r="J41" s="300">
        <v>256</v>
      </c>
      <c r="K41" s="295">
        <f t="shared" si="10"/>
        <v>2991</v>
      </c>
      <c r="L41" s="300">
        <v>435</v>
      </c>
      <c r="M41" s="300">
        <v>921</v>
      </c>
      <c r="N41" s="300">
        <v>1278</v>
      </c>
      <c r="O41" s="300">
        <v>346</v>
      </c>
      <c r="P41" s="300">
        <v>11</v>
      </c>
      <c r="Q41" s="325">
        <v>2933</v>
      </c>
      <c r="R41" s="325">
        <v>2602</v>
      </c>
      <c r="S41" s="325"/>
      <c r="T41" s="325">
        <v>331</v>
      </c>
      <c r="U41" s="295">
        <f t="shared" si="6"/>
        <v>2933</v>
      </c>
      <c r="V41" s="295">
        <f t="shared" si="9"/>
        <v>2602</v>
      </c>
      <c r="W41" s="325"/>
      <c r="X41" s="325">
        <v>1543</v>
      </c>
      <c r="Y41" s="325">
        <v>1025</v>
      </c>
      <c r="Z41" s="325">
        <v>34</v>
      </c>
      <c r="AA41" s="325"/>
      <c r="AB41" s="325">
        <f>SUM(AC41:AE41)</f>
        <v>331</v>
      </c>
      <c r="AC41" s="325">
        <v>250</v>
      </c>
      <c r="AD41" s="325">
        <v>81</v>
      </c>
      <c r="AE41" s="325"/>
      <c r="AF41" s="295">
        <f t="shared" si="7"/>
        <v>-58</v>
      </c>
      <c r="AG41" s="327">
        <v>2.077</v>
      </c>
      <c r="AH41" s="327">
        <v>2.6560000000000001</v>
      </c>
      <c r="AI41" s="295">
        <v>1468</v>
      </c>
      <c r="AJ41" s="300">
        <v>1381</v>
      </c>
      <c r="AK41" s="186" t="s">
        <v>31</v>
      </c>
      <c r="AL41" s="186">
        <v>2010</v>
      </c>
      <c r="AM41" s="186">
        <v>2030</v>
      </c>
      <c r="AN41" s="302">
        <v>40388</v>
      </c>
      <c r="AO41" s="302">
        <v>40388</v>
      </c>
      <c r="AP41" s="302">
        <v>43560</v>
      </c>
      <c r="AQ41" s="302">
        <v>40632</v>
      </c>
      <c r="AR41" s="302">
        <v>42437</v>
      </c>
      <c r="AS41" s="302">
        <v>44400</v>
      </c>
      <c r="AT41" s="302">
        <v>45429</v>
      </c>
      <c r="AU41" s="302"/>
      <c r="AV41" s="302"/>
      <c r="AW41" s="302"/>
      <c r="AX41" s="302"/>
      <c r="AY41" s="302"/>
      <c r="AZ41" s="302"/>
      <c r="BA41" s="302" t="s">
        <v>331</v>
      </c>
    </row>
    <row r="42" spans="1:53" s="181" customFormat="1" ht="23.25" customHeight="1">
      <c r="A42" s="186">
        <v>37</v>
      </c>
      <c r="B42" s="186" t="s">
        <v>0</v>
      </c>
      <c r="C42" s="186" t="s">
        <v>14</v>
      </c>
      <c r="D42" s="186" t="s">
        <v>58</v>
      </c>
      <c r="E42" s="186" t="s">
        <v>3</v>
      </c>
      <c r="F42" s="186" t="s">
        <v>268</v>
      </c>
      <c r="G42" s="186" t="s">
        <v>71</v>
      </c>
      <c r="H42" s="319">
        <v>131432</v>
      </c>
      <c r="I42" s="186" t="s">
        <v>269</v>
      </c>
      <c r="J42" s="295">
        <v>211</v>
      </c>
      <c r="K42" s="295">
        <f t="shared" si="10"/>
        <v>2380</v>
      </c>
      <c r="L42" s="295">
        <v>346</v>
      </c>
      <c r="M42" s="295">
        <v>733</v>
      </c>
      <c r="N42" s="295">
        <v>1016</v>
      </c>
      <c r="O42" s="295">
        <v>275</v>
      </c>
      <c r="P42" s="295">
        <v>10</v>
      </c>
      <c r="Q42" s="298">
        <v>2560</v>
      </c>
      <c r="R42" s="298">
        <v>2268</v>
      </c>
      <c r="S42" s="298"/>
      <c r="T42" s="298">
        <v>292</v>
      </c>
      <c r="U42" s="295">
        <f t="shared" si="6"/>
        <v>2560</v>
      </c>
      <c r="V42" s="298">
        <f t="shared" si="9"/>
        <v>2268</v>
      </c>
      <c r="W42" s="298"/>
      <c r="X42" s="298">
        <v>1548</v>
      </c>
      <c r="Y42" s="298">
        <v>720</v>
      </c>
      <c r="Z42" s="298"/>
      <c r="AA42" s="298"/>
      <c r="AB42" s="295">
        <f>SUM(AC42:AE42)</f>
        <v>292</v>
      </c>
      <c r="AC42" s="295">
        <v>263</v>
      </c>
      <c r="AD42" s="295">
        <v>29</v>
      </c>
      <c r="AE42" s="295"/>
      <c r="AF42" s="295">
        <f t="shared" si="7"/>
        <v>180</v>
      </c>
      <c r="AG42" s="327">
        <v>2.0449999999999999</v>
      </c>
      <c r="AH42" s="327">
        <v>2.6619999999999999</v>
      </c>
      <c r="AI42" s="295">
        <v>1574</v>
      </c>
      <c r="AJ42" s="300">
        <v>1503</v>
      </c>
      <c r="AK42" s="186" t="s">
        <v>31</v>
      </c>
      <c r="AL42" s="186">
        <v>2010</v>
      </c>
      <c r="AM42" s="186">
        <v>2030</v>
      </c>
      <c r="AN42" s="302">
        <v>40388</v>
      </c>
      <c r="AO42" s="302">
        <v>40883</v>
      </c>
      <c r="AP42" s="302">
        <v>43560</v>
      </c>
      <c r="AQ42" s="302">
        <v>41047</v>
      </c>
      <c r="AR42" s="302">
        <v>42466</v>
      </c>
      <c r="AS42" s="302">
        <v>44400</v>
      </c>
      <c r="AT42" s="302">
        <v>45072</v>
      </c>
      <c r="AU42" s="302"/>
      <c r="AV42" s="302"/>
      <c r="AW42" s="302"/>
      <c r="AX42" s="302"/>
      <c r="AY42" s="302"/>
      <c r="AZ42" s="302"/>
      <c r="BA42" s="302" t="s">
        <v>332</v>
      </c>
    </row>
    <row r="43" spans="1:53" s="181" customFormat="1" ht="23.25" customHeight="1">
      <c r="A43" s="186">
        <v>38</v>
      </c>
      <c r="B43" s="186" t="s">
        <v>0</v>
      </c>
      <c r="C43" s="186" t="s">
        <v>14</v>
      </c>
      <c r="D43" s="186" t="s">
        <v>263</v>
      </c>
      <c r="E43" s="186" t="s">
        <v>3</v>
      </c>
      <c r="F43" s="303" t="s">
        <v>102</v>
      </c>
      <c r="G43" s="186" t="s">
        <v>103</v>
      </c>
      <c r="H43" s="294">
        <v>120385</v>
      </c>
      <c r="I43" s="186" t="s">
        <v>271</v>
      </c>
      <c r="J43" s="295">
        <v>119</v>
      </c>
      <c r="K43" s="295">
        <f t="shared" si="10"/>
        <v>1903</v>
      </c>
      <c r="L43" s="295">
        <v>0</v>
      </c>
      <c r="M43" s="295">
        <v>885</v>
      </c>
      <c r="N43" s="295">
        <v>795</v>
      </c>
      <c r="O43" s="295">
        <v>183</v>
      </c>
      <c r="P43" s="295">
        <v>40</v>
      </c>
      <c r="Q43" s="297">
        <v>2601</v>
      </c>
      <c r="R43" s="298">
        <v>1699</v>
      </c>
      <c r="S43" s="298">
        <v>623</v>
      </c>
      <c r="T43" s="298">
        <v>266</v>
      </c>
      <c r="U43" s="295">
        <f t="shared" si="6"/>
        <v>2601</v>
      </c>
      <c r="V43" s="298">
        <f t="shared" si="9"/>
        <v>2335</v>
      </c>
      <c r="W43" s="298">
        <v>55</v>
      </c>
      <c r="X43" s="298">
        <v>1526</v>
      </c>
      <c r="Y43" s="298">
        <v>754</v>
      </c>
      <c r="Z43" s="298"/>
      <c r="AA43" s="298"/>
      <c r="AB43" s="295">
        <f>SUM(AC43:AE43)</f>
        <v>266</v>
      </c>
      <c r="AC43" s="295">
        <v>209</v>
      </c>
      <c r="AD43" s="295">
        <v>57</v>
      </c>
      <c r="AE43" s="295"/>
      <c r="AF43" s="295">
        <f t="shared" si="7"/>
        <v>698</v>
      </c>
      <c r="AG43" s="299">
        <v>2</v>
      </c>
      <c r="AH43" s="299">
        <v>2.7949999999999999</v>
      </c>
      <c r="AI43" s="295">
        <v>1771</v>
      </c>
      <c r="AJ43" s="300">
        <v>1679</v>
      </c>
      <c r="AK43" s="186" t="s">
        <v>31</v>
      </c>
      <c r="AL43" s="186">
        <v>2010</v>
      </c>
      <c r="AM43" s="186">
        <v>2028</v>
      </c>
      <c r="AN43" s="302">
        <v>40203</v>
      </c>
      <c r="AO43" s="302">
        <v>40427</v>
      </c>
      <c r="AP43" s="302">
        <v>43413</v>
      </c>
      <c r="AQ43" s="302">
        <v>40541</v>
      </c>
      <c r="AR43" s="302">
        <v>40772</v>
      </c>
      <c r="AS43" s="302">
        <v>42255</v>
      </c>
      <c r="AT43" s="302">
        <v>44418</v>
      </c>
      <c r="AU43" s="302">
        <v>45513</v>
      </c>
      <c r="AV43" s="302">
        <v>45776</v>
      </c>
      <c r="AW43" s="302"/>
      <c r="AX43" s="302"/>
      <c r="AY43" s="302"/>
      <c r="AZ43" s="302"/>
      <c r="BA43" s="302" t="s">
        <v>334</v>
      </c>
    </row>
    <row r="44" spans="1:53" s="182" customFormat="1" ht="22.5" customHeight="1">
      <c r="A44" s="186">
        <v>39</v>
      </c>
      <c r="B44" s="186" t="s">
        <v>0</v>
      </c>
      <c r="C44" s="186" t="s">
        <v>14</v>
      </c>
      <c r="D44" s="186" t="s">
        <v>263</v>
      </c>
      <c r="E44" s="186" t="s">
        <v>3</v>
      </c>
      <c r="F44" s="303" t="s">
        <v>104</v>
      </c>
      <c r="G44" s="186" t="s">
        <v>105</v>
      </c>
      <c r="H44" s="294">
        <v>61986</v>
      </c>
      <c r="I44" s="342" t="s">
        <v>106</v>
      </c>
      <c r="J44" s="295">
        <v>92</v>
      </c>
      <c r="K44" s="295">
        <f t="shared" si="10"/>
        <v>1138</v>
      </c>
      <c r="L44" s="295">
        <v>263</v>
      </c>
      <c r="M44" s="295">
        <v>412</v>
      </c>
      <c r="N44" s="295">
        <v>315</v>
      </c>
      <c r="O44" s="295">
        <v>135</v>
      </c>
      <c r="P44" s="295">
        <v>13</v>
      </c>
      <c r="Q44" s="304">
        <v>1236</v>
      </c>
      <c r="R44" s="295">
        <v>471</v>
      </c>
      <c r="S44" s="295">
        <v>648</v>
      </c>
      <c r="T44" s="295">
        <v>117</v>
      </c>
      <c r="U44" s="295">
        <f t="shared" si="6"/>
        <v>1236</v>
      </c>
      <c r="V44" s="295">
        <f t="shared" si="9"/>
        <v>1119</v>
      </c>
      <c r="W44" s="295">
        <v>7</v>
      </c>
      <c r="X44" s="295">
        <v>751</v>
      </c>
      <c r="Y44" s="295">
        <v>361</v>
      </c>
      <c r="Z44" s="295"/>
      <c r="AA44" s="295"/>
      <c r="AB44" s="295">
        <v>117</v>
      </c>
      <c r="AC44" s="295">
        <v>117</v>
      </c>
      <c r="AD44" s="295"/>
      <c r="AE44" s="295"/>
      <c r="AF44" s="295">
        <f t="shared" si="7"/>
        <v>98</v>
      </c>
      <c r="AG44" s="299">
        <v>2</v>
      </c>
      <c r="AH44" s="299">
        <v>2.58</v>
      </c>
      <c r="AI44" s="295">
        <v>679</v>
      </c>
      <c r="AJ44" s="300">
        <v>471</v>
      </c>
      <c r="AK44" s="186" t="s">
        <v>31</v>
      </c>
      <c r="AL44" s="186">
        <v>2010</v>
      </c>
      <c r="AM44" s="186">
        <v>2026</v>
      </c>
      <c r="AN44" s="302">
        <v>40203</v>
      </c>
      <c r="AO44" s="302">
        <v>40427</v>
      </c>
      <c r="AP44" s="302">
        <v>42836</v>
      </c>
      <c r="AQ44" s="302">
        <v>40697</v>
      </c>
      <c r="AR44" s="302">
        <v>41011</v>
      </c>
      <c r="AS44" s="302">
        <v>42255</v>
      </c>
      <c r="AT44" s="302">
        <v>43161</v>
      </c>
      <c r="AU44" s="302">
        <v>44285</v>
      </c>
      <c r="AV44" s="302">
        <v>44741</v>
      </c>
      <c r="AW44" s="302"/>
      <c r="AX44" s="302"/>
      <c r="AY44" s="302"/>
      <c r="AZ44" s="302"/>
      <c r="BA44" s="302" t="s">
        <v>334</v>
      </c>
    </row>
    <row r="45" spans="1:53" s="182" customFormat="1" ht="22.5" customHeight="1">
      <c r="A45" s="186">
        <v>40</v>
      </c>
      <c r="B45" s="183" t="s">
        <v>0</v>
      </c>
      <c r="C45" s="183" t="s">
        <v>14</v>
      </c>
      <c r="D45" s="183" t="s">
        <v>40</v>
      </c>
      <c r="E45" s="183" t="s">
        <v>3</v>
      </c>
      <c r="F45" s="343" t="s">
        <v>292</v>
      </c>
      <c r="G45" s="183" t="s">
        <v>89</v>
      </c>
      <c r="H45" s="344">
        <v>40753</v>
      </c>
      <c r="I45" s="183" t="s">
        <v>260</v>
      </c>
      <c r="J45" s="345">
        <v>86</v>
      </c>
      <c r="K45" s="346">
        <f t="shared" si="10"/>
        <v>720</v>
      </c>
      <c r="L45" s="345">
        <v>105</v>
      </c>
      <c r="M45" s="345">
        <v>221</v>
      </c>
      <c r="N45" s="345">
        <v>307</v>
      </c>
      <c r="O45" s="345">
        <v>83</v>
      </c>
      <c r="P45" s="345">
        <v>4</v>
      </c>
      <c r="Q45" s="347">
        <v>643</v>
      </c>
      <c r="R45" s="345">
        <v>305</v>
      </c>
      <c r="S45" s="345">
        <v>271</v>
      </c>
      <c r="T45" s="345">
        <v>67</v>
      </c>
      <c r="U45" s="295">
        <f t="shared" si="6"/>
        <v>643</v>
      </c>
      <c r="V45" s="346">
        <f t="shared" si="9"/>
        <v>576</v>
      </c>
      <c r="W45" s="345">
        <v>12</v>
      </c>
      <c r="X45" s="345">
        <v>315</v>
      </c>
      <c r="Y45" s="345">
        <v>249</v>
      </c>
      <c r="Z45" s="345"/>
      <c r="AA45" s="345"/>
      <c r="AB45" s="345">
        <v>67</v>
      </c>
      <c r="AC45" s="345">
        <v>55</v>
      </c>
      <c r="AD45" s="345">
        <v>12</v>
      </c>
      <c r="AE45" s="345" t="s">
        <v>277</v>
      </c>
      <c r="AF45" s="295">
        <f t="shared" si="7"/>
        <v>-77</v>
      </c>
      <c r="AG45" s="348">
        <v>2.1469999999999998</v>
      </c>
      <c r="AH45" s="348">
        <v>2.6059999999999999</v>
      </c>
      <c r="AI45" s="346">
        <v>426</v>
      </c>
      <c r="AJ45" s="345">
        <v>305</v>
      </c>
      <c r="AK45" s="349" t="s">
        <v>31</v>
      </c>
      <c r="AL45" s="186">
        <v>2010</v>
      </c>
      <c r="AM45" s="186">
        <v>2021</v>
      </c>
      <c r="AN45" s="302">
        <v>40388</v>
      </c>
      <c r="AO45" s="302">
        <v>40388</v>
      </c>
      <c r="AP45" s="302">
        <v>45503</v>
      </c>
      <c r="AQ45" s="302">
        <v>40515</v>
      </c>
      <c r="AR45" s="302">
        <v>40742</v>
      </c>
      <c r="AS45" s="302">
        <v>42668</v>
      </c>
      <c r="AT45" s="302">
        <v>42976</v>
      </c>
      <c r="AU45" s="302">
        <v>43733</v>
      </c>
      <c r="AV45" s="302">
        <v>43791</v>
      </c>
      <c r="AW45" s="302">
        <v>44943</v>
      </c>
      <c r="AX45" s="302">
        <v>45107</v>
      </c>
      <c r="AY45" s="302"/>
      <c r="AZ45" s="302"/>
      <c r="BA45" s="302" t="s">
        <v>332</v>
      </c>
    </row>
    <row r="46" spans="1:53" s="88" customFormat="1">
      <c r="C46" s="91"/>
      <c r="D46" s="91"/>
      <c r="E46" s="91"/>
      <c r="F46" s="91"/>
      <c r="G46" s="136"/>
      <c r="H46" s="137"/>
      <c r="I46" s="134"/>
      <c r="J46" s="133"/>
      <c r="K46" s="133"/>
      <c r="L46" s="133"/>
      <c r="M46" s="133"/>
      <c r="N46" s="133"/>
      <c r="O46" s="133"/>
      <c r="P46" s="133"/>
      <c r="Q46" s="137"/>
      <c r="R46" s="137"/>
      <c r="S46" s="137"/>
      <c r="T46" s="219"/>
      <c r="U46" s="220"/>
      <c r="V46" s="221"/>
      <c r="W46" s="221"/>
      <c r="X46" s="221"/>
      <c r="Y46" s="221"/>
      <c r="Z46" s="221"/>
      <c r="AA46" s="221"/>
      <c r="AB46" s="221"/>
      <c r="AC46" s="221"/>
      <c r="AD46" s="221"/>
      <c r="AE46" s="221"/>
      <c r="AF46" s="222"/>
      <c r="AG46" s="136"/>
      <c r="AH46" s="136"/>
      <c r="AI46" s="139"/>
      <c r="AJ46" s="139"/>
      <c r="AK46" s="134"/>
      <c r="AL46" s="134"/>
      <c r="AM46" s="134"/>
      <c r="AN46" s="140"/>
      <c r="AO46" s="141"/>
      <c r="AP46" s="188"/>
      <c r="AQ46" s="188"/>
      <c r="AR46" s="189"/>
      <c r="AS46" s="188"/>
      <c r="AT46" s="188"/>
      <c r="AU46" s="188"/>
      <c r="AV46" s="188"/>
      <c r="AW46" s="188"/>
      <c r="AX46" s="188"/>
      <c r="AY46" s="188"/>
      <c r="AZ46" s="188"/>
      <c r="BA46" s="135"/>
    </row>
    <row r="47" spans="1:53" s="88" customFormat="1">
      <c r="A47" s="9"/>
      <c r="C47" s="91"/>
      <c r="D47" s="91"/>
      <c r="E47" s="91"/>
      <c r="F47" s="91"/>
      <c r="G47" s="136"/>
      <c r="H47" s="137"/>
      <c r="I47" s="134"/>
      <c r="J47" s="133"/>
      <c r="K47" s="133"/>
      <c r="L47" s="133"/>
      <c r="M47" s="133"/>
      <c r="N47" s="133"/>
      <c r="O47" s="133"/>
      <c r="P47" s="133"/>
      <c r="Q47" s="137"/>
      <c r="R47" s="137"/>
      <c r="S47" s="137"/>
      <c r="T47" s="219"/>
      <c r="U47" s="220"/>
      <c r="V47" s="221"/>
      <c r="W47" s="221"/>
      <c r="X47" s="221"/>
      <c r="Y47" s="221"/>
      <c r="Z47" s="221"/>
      <c r="AA47" s="221"/>
      <c r="AB47" s="221"/>
      <c r="AC47" s="221"/>
      <c r="AD47" s="221"/>
      <c r="AE47" s="221"/>
      <c r="AF47" s="222"/>
      <c r="AG47" s="136"/>
      <c r="AH47" s="136"/>
      <c r="AI47" s="139"/>
      <c r="AJ47" s="139"/>
      <c r="AK47" s="134"/>
      <c r="AL47" s="134"/>
      <c r="AM47" s="134"/>
      <c r="AN47" s="140"/>
      <c r="AO47" s="141"/>
      <c r="AP47" s="188"/>
      <c r="AQ47" s="188"/>
      <c r="AR47" s="189"/>
      <c r="AS47" s="188"/>
      <c r="AT47" s="188"/>
      <c r="AU47" s="188"/>
      <c r="AV47" s="188"/>
      <c r="AW47" s="188"/>
      <c r="AX47" s="188"/>
      <c r="AY47" s="188"/>
      <c r="AZ47" s="188"/>
      <c r="BA47" s="135"/>
    </row>
    <row r="48" spans="1:53" s="88" customFormat="1">
      <c r="A48" s="9"/>
      <c r="C48" s="91"/>
      <c r="D48" s="91"/>
      <c r="E48" s="91"/>
      <c r="F48" s="91"/>
      <c r="G48" s="136"/>
      <c r="H48" s="137"/>
      <c r="I48" s="134"/>
      <c r="J48" s="133"/>
      <c r="K48" s="133"/>
      <c r="L48" s="133"/>
      <c r="M48" s="133"/>
      <c r="N48" s="133"/>
      <c r="O48" s="133"/>
      <c r="P48" s="133"/>
      <c r="Q48" s="137"/>
      <c r="R48" s="137"/>
      <c r="S48" s="137"/>
      <c r="T48" s="219"/>
      <c r="U48" s="220"/>
      <c r="V48" s="221"/>
      <c r="W48" s="221"/>
      <c r="X48" s="221"/>
      <c r="Y48" s="221"/>
      <c r="Z48" s="221"/>
      <c r="AA48" s="221"/>
      <c r="AB48" s="221"/>
      <c r="AC48" s="221"/>
      <c r="AD48" s="221"/>
      <c r="AE48" s="221"/>
      <c r="AF48" s="222"/>
      <c r="AG48" s="136"/>
      <c r="AH48" s="136"/>
      <c r="AI48" s="139"/>
      <c r="AJ48" s="139"/>
      <c r="AK48" s="134"/>
      <c r="AL48" s="134"/>
      <c r="AM48" s="134"/>
      <c r="AN48" s="140"/>
      <c r="AO48" s="141"/>
      <c r="AP48" s="188"/>
      <c r="AQ48" s="188"/>
      <c r="AR48" s="189"/>
      <c r="AS48" s="188"/>
      <c r="AT48" s="188"/>
      <c r="AU48" s="188"/>
      <c r="AV48" s="188"/>
      <c r="AW48" s="188"/>
      <c r="AX48" s="188"/>
      <c r="AY48" s="188"/>
      <c r="AZ48" s="188"/>
      <c r="BA48" s="135"/>
    </row>
    <row r="49" spans="1:53" s="88" customFormat="1">
      <c r="A49" s="9"/>
      <c r="C49" s="91"/>
      <c r="D49" s="91"/>
      <c r="E49" s="91"/>
      <c r="F49" s="91"/>
      <c r="G49" s="136"/>
      <c r="H49" s="137"/>
      <c r="I49" s="134"/>
      <c r="J49" s="133"/>
      <c r="K49" s="133"/>
      <c r="L49" s="133"/>
      <c r="M49" s="133"/>
      <c r="N49" s="133"/>
      <c r="O49" s="133"/>
      <c r="P49" s="133"/>
      <c r="Q49" s="137"/>
      <c r="R49" s="137"/>
      <c r="S49" s="137"/>
      <c r="T49" s="219"/>
      <c r="U49" s="220"/>
      <c r="V49" s="221"/>
      <c r="W49" s="221"/>
      <c r="X49" s="221"/>
      <c r="Y49" s="221"/>
      <c r="Z49" s="221"/>
      <c r="AA49" s="221"/>
      <c r="AB49" s="221"/>
      <c r="AC49" s="221"/>
      <c r="AD49" s="221"/>
      <c r="AE49" s="221"/>
      <c r="AF49" s="222"/>
      <c r="AG49" s="136"/>
      <c r="AH49" s="136"/>
      <c r="AI49" s="139"/>
      <c r="AJ49" s="139"/>
      <c r="AK49" s="134"/>
      <c r="AL49" s="134"/>
      <c r="AM49" s="134"/>
      <c r="AN49" s="140"/>
      <c r="AO49" s="141"/>
      <c r="AP49" s="188"/>
      <c r="AQ49" s="188"/>
      <c r="AR49" s="189"/>
      <c r="AS49" s="188"/>
      <c r="AT49" s="188"/>
      <c r="AU49" s="188"/>
      <c r="AV49" s="188"/>
      <c r="AW49" s="188"/>
      <c r="AX49" s="188"/>
      <c r="AY49" s="188"/>
      <c r="AZ49" s="188"/>
      <c r="BA49" s="135"/>
    </row>
    <row r="50" spans="1:53" s="88" customFormat="1">
      <c r="A50" s="9"/>
      <c r="C50" s="91"/>
      <c r="D50" s="91"/>
      <c r="E50" s="91"/>
      <c r="F50" s="91"/>
      <c r="G50" s="136"/>
      <c r="H50" s="137"/>
      <c r="I50" s="134"/>
      <c r="J50" s="133"/>
      <c r="K50" s="133"/>
      <c r="L50" s="133"/>
      <c r="M50" s="133"/>
      <c r="N50" s="133"/>
      <c r="O50" s="133"/>
      <c r="P50" s="133"/>
      <c r="Q50" s="137"/>
      <c r="R50" s="137"/>
      <c r="S50" s="137"/>
      <c r="T50" s="219"/>
      <c r="U50" s="220"/>
      <c r="V50" s="221"/>
      <c r="W50" s="221"/>
      <c r="X50" s="221"/>
      <c r="Y50" s="221"/>
      <c r="Z50" s="221"/>
      <c r="AA50" s="221"/>
      <c r="AB50" s="221"/>
      <c r="AC50" s="221"/>
      <c r="AD50" s="221"/>
      <c r="AE50" s="221"/>
      <c r="AF50" s="222"/>
      <c r="AG50" s="136"/>
      <c r="AH50" s="136"/>
      <c r="AI50" s="139"/>
      <c r="AJ50" s="139"/>
      <c r="AK50" s="134"/>
      <c r="AL50" s="134"/>
      <c r="AM50" s="134"/>
      <c r="AN50" s="140"/>
      <c r="AO50" s="141"/>
      <c r="AP50" s="188"/>
      <c r="AQ50" s="188"/>
      <c r="AR50" s="189"/>
      <c r="AS50" s="188"/>
      <c r="AT50" s="188"/>
      <c r="AU50" s="188"/>
      <c r="AV50" s="188"/>
      <c r="AW50" s="188"/>
      <c r="AX50" s="188"/>
      <c r="AY50" s="188"/>
      <c r="AZ50" s="188"/>
      <c r="BA50" s="135"/>
    </row>
    <row r="51" spans="1:53" s="88" customFormat="1">
      <c r="A51" s="9"/>
      <c r="C51" s="91"/>
      <c r="D51" s="91"/>
      <c r="E51" s="91"/>
      <c r="F51" s="91"/>
      <c r="G51" s="136"/>
      <c r="H51" s="137"/>
      <c r="I51" s="134"/>
      <c r="J51" s="133"/>
      <c r="K51" s="133"/>
      <c r="L51" s="133"/>
      <c r="M51" s="133"/>
      <c r="N51" s="133"/>
      <c r="O51" s="133"/>
      <c r="P51" s="133"/>
      <c r="Q51" s="137"/>
      <c r="R51" s="137"/>
      <c r="S51" s="137"/>
      <c r="T51" s="219"/>
      <c r="U51" s="220"/>
      <c r="V51" s="221"/>
      <c r="W51" s="221"/>
      <c r="X51" s="221"/>
      <c r="Y51" s="221"/>
      <c r="Z51" s="221"/>
      <c r="AA51" s="221"/>
      <c r="AB51" s="221"/>
      <c r="AC51" s="221"/>
      <c r="AD51" s="221"/>
      <c r="AE51" s="221"/>
      <c r="AF51" s="222"/>
      <c r="AG51" s="136"/>
      <c r="AH51" s="136"/>
      <c r="AI51" s="139"/>
      <c r="AJ51" s="139"/>
      <c r="AK51" s="134"/>
      <c r="AL51" s="134"/>
      <c r="AM51" s="134"/>
      <c r="AN51" s="140"/>
      <c r="AO51" s="141"/>
      <c r="AP51" s="188"/>
      <c r="AQ51" s="188"/>
      <c r="AR51" s="189"/>
      <c r="AS51" s="188"/>
      <c r="AT51" s="188"/>
      <c r="AU51" s="188"/>
      <c r="AV51" s="188"/>
      <c r="AW51" s="188"/>
      <c r="AX51" s="188"/>
      <c r="AY51" s="188"/>
      <c r="AZ51" s="188"/>
      <c r="BA51" s="135"/>
    </row>
    <row r="52" spans="1:53" s="88" customFormat="1">
      <c r="A52" s="9"/>
      <c r="C52" s="91"/>
      <c r="D52" s="91"/>
      <c r="E52" s="91"/>
      <c r="F52" s="91"/>
      <c r="G52" s="136"/>
      <c r="H52" s="137"/>
      <c r="I52" s="134"/>
      <c r="J52" s="133"/>
      <c r="K52" s="133"/>
      <c r="L52" s="133"/>
      <c r="M52" s="133"/>
      <c r="N52" s="133"/>
      <c r="O52" s="133"/>
      <c r="P52" s="133"/>
      <c r="Q52" s="137"/>
      <c r="R52" s="137"/>
      <c r="S52" s="137"/>
      <c r="T52" s="219"/>
      <c r="U52" s="220"/>
      <c r="V52" s="221"/>
      <c r="W52" s="221"/>
      <c r="X52" s="221"/>
      <c r="Y52" s="221"/>
      <c r="Z52" s="221"/>
      <c r="AA52" s="221"/>
      <c r="AB52" s="221"/>
      <c r="AC52" s="221"/>
      <c r="AD52" s="221"/>
      <c r="AE52" s="221"/>
      <c r="AF52" s="222"/>
      <c r="AG52" s="136"/>
      <c r="AH52" s="136"/>
      <c r="AI52" s="139"/>
      <c r="AJ52" s="139"/>
      <c r="AK52" s="134"/>
      <c r="AL52" s="134"/>
      <c r="AM52" s="134"/>
      <c r="AN52" s="140"/>
      <c r="AO52" s="141"/>
      <c r="AP52" s="188"/>
      <c r="AQ52" s="188"/>
      <c r="AR52" s="189"/>
      <c r="AS52" s="188"/>
      <c r="AT52" s="188"/>
      <c r="AU52" s="188"/>
      <c r="AV52" s="188"/>
      <c r="AW52" s="188"/>
      <c r="AX52" s="188"/>
      <c r="AY52" s="188"/>
      <c r="AZ52" s="188"/>
      <c r="BA52" s="135"/>
    </row>
    <row r="53" spans="1:53" s="88" customFormat="1">
      <c r="A53" s="9"/>
      <c r="C53" s="91"/>
      <c r="D53" s="91"/>
      <c r="E53" s="91"/>
      <c r="F53" s="91"/>
      <c r="G53" s="136"/>
      <c r="H53" s="137"/>
      <c r="I53" s="134"/>
      <c r="J53" s="133"/>
      <c r="K53" s="133"/>
      <c r="L53" s="133"/>
      <c r="M53" s="133"/>
      <c r="N53" s="133"/>
      <c r="O53" s="133"/>
      <c r="P53" s="133"/>
      <c r="Q53" s="137"/>
      <c r="R53" s="137"/>
      <c r="S53" s="137"/>
      <c r="T53" s="219"/>
      <c r="U53" s="220"/>
      <c r="V53" s="221"/>
      <c r="W53" s="221"/>
      <c r="X53" s="221"/>
      <c r="Y53" s="221"/>
      <c r="Z53" s="221"/>
      <c r="AA53" s="221"/>
      <c r="AB53" s="221"/>
      <c r="AC53" s="221"/>
      <c r="AD53" s="221"/>
      <c r="AE53" s="221"/>
      <c r="AF53" s="222"/>
      <c r="AG53" s="136"/>
      <c r="AH53" s="136"/>
      <c r="AI53" s="139"/>
      <c r="AJ53" s="139"/>
      <c r="AK53" s="134"/>
      <c r="AL53" s="134"/>
      <c r="AM53" s="134"/>
      <c r="AN53" s="140"/>
      <c r="AO53" s="141"/>
      <c r="AP53" s="188"/>
      <c r="AQ53" s="188"/>
      <c r="AR53" s="189"/>
      <c r="AS53" s="188"/>
      <c r="AT53" s="188"/>
      <c r="AU53" s="188"/>
      <c r="AV53" s="188"/>
      <c r="AW53" s="188"/>
      <c r="AX53" s="188"/>
      <c r="AY53" s="188"/>
      <c r="AZ53" s="188"/>
      <c r="BA53" s="135"/>
    </row>
    <row r="54" spans="1:53" s="88" customFormat="1">
      <c r="A54" s="9"/>
      <c r="C54" s="91"/>
      <c r="D54" s="91"/>
      <c r="E54" s="91"/>
      <c r="F54" s="91"/>
      <c r="G54" s="136"/>
      <c r="H54" s="137"/>
      <c r="I54" s="134"/>
      <c r="J54" s="133"/>
      <c r="K54" s="133"/>
      <c r="L54" s="133"/>
      <c r="M54" s="133"/>
      <c r="N54" s="133"/>
      <c r="O54" s="133"/>
      <c r="P54" s="133"/>
      <c r="Q54" s="137"/>
      <c r="R54" s="137"/>
      <c r="S54" s="137"/>
      <c r="T54" s="219"/>
      <c r="U54" s="220"/>
      <c r="V54" s="221"/>
      <c r="W54" s="221"/>
      <c r="X54" s="221"/>
      <c r="Y54" s="221"/>
      <c r="Z54" s="221"/>
      <c r="AA54" s="221"/>
      <c r="AB54" s="221"/>
      <c r="AC54" s="221"/>
      <c r="AD54" s="221"/>
      <c r="AE54" s="221"/>
      <c r="AF54" s="222"/>
      <c r="AG54" s="136"/>
      <c r="AH54" s="136"/>
      <c r="AI54" s="139"/>
      <c r="AJ54" s="139"/>
      <c r="AK54" s="134"/>
      <c r="AL54" s="134"/>
      <c r="AM54" s="134"/>
      <c r="AN54" s="140"/>
      <c r="AO54" s="141"/>
      <c r="AP54" s="188"/>
      <c r="AQ54" s="188"/>
      <c r="AR54" s="189"/>
      <c r="AS54" s="188"/>
      <c r="AT54" s="188"/>
      <c r="AU54" s="188"/>
      <c r="AV54" s="188"/>
      <c r="AW54" s="188"/>
      <c r="AX54" s="188"/>
      <c r="AY54" s="188"/>
      <c r="AZ54" s="188"/>
      <c r="BA54" s="135"/>
    </row>
    <row r="55" spans="1:53" s="88" customFormat="1">
      <c r="A55" s="9"/>
      <c r="C55" s="91"/>
      <c r="D55" s="91"/>
      <c r="E55" s="91"/>
      <c r="F55" s="91"/>
      <c r="G55" s="136"/>
      <c r="H55" s="137"/>
      <c r="I55" s="134"/>
      <c r="J55" s="133"/>
      <c r="K55" s="133"/>
      <c r="L55" s="133"/>
      <c r="M55" s="133"/>
      <c r="N55" s="133"/>
      <c r="O55" s="133"/>
      <c r="P55" s="133"/>
      <c r="Q55" s="137"/>
      <c r="R55" s="137"/>
      <c r="S55" s="137"/>
      <c r="T55" s="219"/>
      <c r="U55" s="220"/>
      <c r="V55" s="221"/>
      <c r="W55" s="221"/>
      <c r="X55" s="221"/>
      <c r="Y55" s="221"/>
      <c r="Z55" s="221"/>
      <c r="AA55" s="221"/>
      <c r="AB55" s="221"/>
      <c r="AC55" s="221"/>
      <c r="AD55" s="221"/>
      <c r="AE55" s="221"/>
      <c r="AF55" s="222"/>
      <c r="AG55" s="136"/>
      <c r="AH55" s="136"/>
      <c r="AI55" s="139"/>
      <c r="AJ55" s="139"/>
      <c r="AK55" s="134"/>
      <c r="AL55" s="134"/>
      <c r="AM55" s="134"/>
      <c r="AN55" s="140"/>
      <c r="AO55" s="141"/>
      <c r="AP55" s="188"/>
      <c r="AQ55" s="188"/>
      <c r="AR55" s="189"/>
      <c r="AS55" s="188"/>
      <c r="AT55" s="188"/>
      <c r="AU55" s="188"/>
      <c r="AV55" s="188"/>
      <c r="AW55" s="188"/>
      <c r="AX55" s="188"/>
      <c r="AY55" s="188"/>
      <c r="AZ55" s="188"/>
      <c r="BA55" s="135"/>
    </row>
    <row r="56" spans="1:53" s="88" customFormat="1">
      <c r="A56" s="9"/>
      <c r="C56" s="91"/>
      <c r="D56" s="91"/>
      <c r="E56" s="91"/>
      <c r="F56" s="91"/>
      <c r="G56" s="136"/>
      <c r="H56" s="137"/>
      <c r="I56" s="134"/>
      <c r="J56" s="133"/>
      <c r="K56" s="133"/>
      <c r="L56" s="133"/>
      <c r="M56" s="133"/>
      <c r="N56" s="133"/>
      <c r="O56" s="133"/>
      <c r="P56" s="133"/>
      <c r="Q56" s="137"/>
      <c r="R56" s="137"/>
      <c r="S56" s="137"/>
      <c r="T56" s="219"/>
      <c r="U56" s="220"/>
      <c r="V56" s="221"/>
      <c r="W56" s="221"/>
      <c r="X56" s="221"/>
      <c r="Y56" s="221"/>
      <c r="Z56" s="221"/>
      <c r="AA56" s="221"/>
      <c r="AB56" s="221"/>
      <c r="AC56" s="221"/>
      <c r="AD56" s="221"/>
      <c r="AE56" s="221"/>
      <c r="AF56" s="222"/>
      <c r="AG56" s="136"/>
      <c r="AH56" s="136"/>
      <c r="AI56" s="139"/>
      <c r="AJ56" s="139"/>
      <c r="AK56" s="134"/>
      <c r="AL56" s="134"/>
      <c r="AM56" s="134"/>
      <c r="AN56" s="140"/>
      <c r="AO56" s="141"/>
      <c r="AP56" s="188"/>
      <c r="AQ56" s="188"/>
      <c r="AR56" s="189"/>
      <c r="AS56" s="188"/>
      <c r="AT56" s="188"/>
      <c r="AU56" s="188"/>
      <c r="AV56" s="188"/>
      <c r="AW56" s="188"/>
      <c r="AX56" s="188"/>
      <c r="AY56" s="188"/>
      <c r="AZ56" s="188"/>
      <c r="BA56" s="135"/>
    </row>
    <row r="57" spans="1:53" s="88" customFormat="1">
      <c r="A57" s="9"/>
      <c r="C57" s="91"/>
      <c r="D57" s="91"/>
      <c r="E57" s="91"/>
      <c r="F57" s="91"/>
      <c r="G57" s="136"/>
      <c r="H57" s="137"/>
      <c r="I57" s="134"/>
      <c r="J57" s="133"/>
      <c r="K57" s="133"/>
      <c r="L57" s="133"/>
      <c r="M57" s="133"/>
      <c r="N57" s="133"/>
      <c r="O57" s="133"/>
      <c r="P57" s="133"/>
      <c r="Q57" s="137"/>
      <c r="R57" s="137"/>
      <c r="S57" s="137"/>
      <c r="T57" s="219"/>
      <c r="U57" s="220"/>
      <c r="V57" s="221"/>
      <c r="W57" s="221"/>
      <c r="X57" s="221"/>
      <c r="Y57" s="221"/>
      <c r="Z57" s="221"/>
      <c r="AA57" s="221"/>
      <c r="AB57" s="221"/>
      <c r="AC57" s="221"/>
      <c r="AD57" s="221"/>
      <c r="AE57" s="221"/>
      <c r="AF57" s="222"/>
      <c r="AG57" s="136"/>
      <c r="AH57" s="136"/>
      <c r="AI57" s="139"/>
      <c r="AJ57" s="139"/>
      <c r="AK57" s="134"/>
      <c r="AL57" s="134"/>
      <c r="AM57" s="134"/>
      <c r="AN57" s="140"/>
      <c r="AO57" s="141"/>
      <c r="AP57" s="188"/>
      <c r="AQ57" s="188"/>
      <c r="AR57" s="189"/>
      <c r="AS57" s="188"/>
      <c r="AT57" s="188"/>
      <c r="AU57" s="188"/>
      <c r="AV57" s="188"/>
      <c r="AW57" s="188"/>
      <c r="AX57" s="188"/>
      <c r="AY57" s="188"/>
      <c r="AZ57" s="188"/>
      <c r="BA57" s="135"/>
    </row>
    <row r="58" spans="1:53" s="88" customFormat="1">
      <c r="A58" s="9"/>
      <c r="C58" s="91"/>
      <c r="D58" s="91"/>
      <c r="E58" s="91"/>
      <c r="F58" s="91"/>
      <c r="G58" s="136"/>
      <c r="H58" s="137"/>
      <c r="I58" s="134"/>
      <c r="J58" s="133"/>
      <c r="K58" s="133"/>
      <c r="L58" s="133"/>
      <c r="M58" s="133"/>
      <c r="N58" s="133"/>
      <c r="O58" s="133"/>
      <c r="P58" s="133"/>
      <c r="Q58" s="137"/>
      <c r="R58" s="137"/>
      <c r="S58" s="137"/>
      <c r="T58" s="219"/>
      <c r="U58" s="220"/>
      <c r="V58" s="221"/>
      <c r="W58" s="221"/>
      <c r="X58" s="221"/>
      <c r="Y58" s="221"/>
      <c r="Z58" s="221"/>
      <c r="AA58" s="221"/>
      <c r="AB58" s="221"/>
      <c r="AC58" s="221"/>
      <c r="AD58" s="221"/>
      <c r="AE58" s="221"/>
      <c r="AF58" s="222"/>
      <c r="AG58" s="136"/>
      <c r="AH58" s="136"/>
      <c r="AI58" s="139"/>
      <c r="AJ58" s="139"/>
      <c r="AK58" s="134"/>
      <c r="AL58" s="134"/>
      <c r="AM58" s="134"/>
      <c r="AN58" s="140"/>
      <c r="AO58" s="141"/>
      <c r="AP58" s="188"/>
      <c r="AQ58" s="188"/>
      <c r="AR58" s="189"/>
      <c r="AS58" s="188"/>
      <c r="AT58" s="188"/>
      <c r="AU58" s="188"/>
      <c r="AV58" s="188"/>
      <c r="AW58" s="188"/>
      <c r="AX58" s="188"/>
      <c r="AY58" s="188"/>
      <c r="AZ58" s="188"/>
      <c r="BA58" s="135"/>
    </row>
    <row r="59" spans="1:53" s="88" customFormat="1">
      <c r="A59" s="9"/>
      <c r="C59" s="91"/>
      <c r="D59" s="91"/>
      <c r="E59" s="91"/>
      <c r="F59" s="91"/>
      <c r="G59" s="136"/>
      <c r="H59" s="137"/>
      <c r="I59" s="134"/>
      <c r="J59" s="133"/>
      <c r="K59" s="133"/>
      <c r="L59" s="133"/>
      <c r="M59" s="133"/>
      <c r="N59" s="133"/>
      <c r="O59" s="133"/>
      <c r="P59" s="133"/>
      <c r="Q59" s="137"/>
      <c r="R59" s="137"/>
      <c r="S59" s="137"/>
      <c r="T59" s="219"/>
      <c r="U59" s="220"/>
      <c r="V59" s="221"/>
      <c r="W59" s="221"/>
      <c r="X59" s="221"/>
      <c r="Y59" s="221"/>
      <c r="Z59" s="221"/>
      <c r="AA59" s="221"/>
      <c r="AB59" s="221"/>
      <c r="AC59" s="221"/>
      <c r="AD59" s="221"/>
      <c r="AE59" s="221"/>
      <c r="AF59" s="222"/>
      <c r="AG59" s="136"/>
      <c r="AH59" s="136"/>
      <c r="AI59" s="139"/>
      <c r="AJ59" s="139"/>
      <c r="AK59" s="134"/>
      <c r="AL59" s="134"/>
      <c r="AM59" s="134"/>
      <c r="AN59" s="140"/>
      <c r="AO59" s="141"/>
      <c r="AP59" s="188"/>
      <c r="AQ59" s="188"/>
      <c r="AR59" s="189"/>
      <c r="AS59" s="188"/>
      <c r="AT59" s="188"/>
      <c r="AU59" s="188"/>
      <c r="AV59" s="188"/>
      <c r="AW59" s="188"/>
      <c r="AX59" s="188"/>
      <c r="AY59" s="188"/>
      <c r="AZ59" s="188"/>
      <c r="BA59" s="135"/>
    </row>
    <row r="60" spans="1:53" s="88" customFormat="1">
      <c r="A60" s="9"/>
      <c r="C60" s="91"/>
      <c r="D60" s="91"/>
      <c r="E60" s="91"/>
      <c r="F60" s="91"/>
      <c r="G60" s="136"/>
      <c r="H60" s="137"/>
      <c r="I60" s="134"/>
      <c r="J60" s="133"/>
      <c r="K60" s="133"/>
      <c r="L60" s="133"/>
      <c r="M60" s="133"/>
      <c r="N60" s="133"/>
      <c r="O60" s="133"/>
      <c r="P60" s="133"/>
      <c r="Q60" s="137"/>
      <c r="R60" s="137"/>
      <c r="S60" s="137"/>
      <c r="T60" s="219"/>
      <c r="U60" s="220"/>
      <c r="V60" s="221"/>
      <c r="W60" s="221"/>
      <c r="X60" s="221"/>
      <c r="Y60" s="221"/>
      <c r="Z60" s="221"/>
      <c r="AA60" s="221"/>
      <c r="AB60" s="221"/>
      <c r="AC60" s="221"/>
      <c r="AD60" s="221"/>
      <c r="AE60" s="221"/>
      <c r="AF60" s="222"/>
      <c r="AG60" s="136"/>
      <c r="AH60" s="136"/>
      <c r="AI60" s="139"/>
      <c r="AJ60" s="139"/>
      <c r="AK60" s="134"/>
      <c r="AL60" s="134"/>
      <c r="AM60" s="134"/>
      <c r="AN60" s="140"/>
      <c r="AO60" s="141"/>
      <c r="AP60" s="188"/>
      <c r="AQ60" s="188"/>
      <c r="AR60" s="189"/>
      <c r="AS60" s="188"/>
      <c r="AT60" s="188"/>
      <c r="AU60" s="188"/>
      <c r="AV60" s="188"/>
      <c r="AW60" s="188"/>
      <c r="AX60" s="188"/>
      <c r="AY60" s="188"/>
      <c r="AZ60" s="188"/>
      <c r="BA60" s="135"/>
    </row>
    <row r="61" spans="1:53" s="88" customFormat="1">
      <c r="A61" s="9"/>
      <c r="C61" s="91"/>
      <c r="D61" s="91"/>
      <c r="E61" s="91"/>
      <c r="F61" s="91"/>
      <c r="G61" s="136"/>
      <c r="H61" s="137"/>
      <c r="I61" s="134"/>
      <c r="J61" s="133"/>
      <c r="K61" s="133"/>
      <c r="L61" s="133"/>
      <c r="M61" s="133"/>
      <c r="N61" s="133"/>
      <c r="O61" s="133"/>
      <c r="P61" s="133"/>
      <c r="Q61" s="137"/>
      <c r="R61" s="137"/>
      <c r="S61" s="137"/>
      <c r="T61" s="219"/>
      <c r="U61" s="220"/>
      <c r="V61" s="221"/>
      <c r="W61" s="221"/>
      <c r="X61" s="221"/>
      <c r="Y61" s="221"/>
      <c r="Z61" s="221"/>
      <c r="AA61" s="221"/>
      <c r="AB61" s="221"/>
      <c r="AC61" s="221"/>
      <c r="AD61" s="221"/>
      <c r="AE61" s="221"/>
      <c r="AF61" s="222"/>
      <c r="AG61" s="136"/>
      <c r="AH61" s="136"/>
      <c r="AI61" s="139"/>
      <c r="AJ61" s="139"/>
      <c r="AK61" s="134"/>
      <c r="AL61" s="134"/>
      <c r="AM61" s="134"/>
      <c r="AN61" s="140"/>
      <c r="AO61" s="141"/>
      <c r="AP61" s="188"/>
      <c r="AQ61" s="188"/>
      <c r="AR61" s="189"/>
      <c r="AS61" s="188"/>
      <c r="AT61" s="188"/>
      <c r="AU61" s="188"/>
      <c r="AV61" s="188"/>
      <c r="AW61" s="188"/>
      <c r="AX61" s="188"/>
      <c r="AY61" s="188"/>
      <c r="AZ61" s="188"/>
      <c r="BA61" s="135"/>
    </row>
    <row r="62" spans="1:53" s="88" customFormat="1">
      <c r="A62" s="9"/>
      <c r="C62" s="91"/>
      <c r="D62" s="91"/>
      <c r="E62" s="91"/>
      <c r="F62" s="91"/>
      <c r="G62" s="136"/>
      <c r="H62" s="137"/>
      <c r="I62" s="134"/>
      <c r="J62" s="133"/>
      <c r="K62" s="133"/>
      <c r="L62" s="133"/>
      <c r="M62" s="133"/>
      <c r="N62" s="133"/>
      <c r="O62" s="133"/>
      <c r="P62" s="133"/>
      <c r="Q62" s="137"/>
      <c r="R62" s="137"/>
      <c r="S62" s="137"/>
      <c r="T62" s="219"/>
      <c r="U62" s="220"/>
      <c r="V62" s="221"/>
      <c r="W62" s="221"/>
      <c r="X62" s="221"/>
      <c r="Y62" s="221"/>
      <c r="Z62" s="221"/>
      <c r="AA62" s="221"/>
      <c r="AB62" s="221"/>
      <c r="AC62" s="221"/>
      <c r="AD62" s="221"/>
      <c r="AE62" s="221"/>
      <c r="AF62" s="222"/>
      <c r="AG62" s="136"/>
      <c r="AH62" s="136"/>
      <c r="AI62" s="139"/>
      <c r="AJ62" s="139"/>
      <c r="AK62" s="134"/>
      <c r="AL62" s="134"/>
      <c r="AM62" s="134"/>
      <c r="AN62" s="140"/>
      <c r="AO62" s="141"/>
      <c r="AP62" s="188"/>
      <c r="AQ62" s="188"/>
      <c r="AR62" s="189"/>
      <c r="AS62" s="188"/>
      <c r="AT62" s="188"/>
      <c r="AU62" s="188"/>
      <c r="AV62" s="188"/>
      <c r="AW62" s="188"/>
      <c r="AX62" s="188"/>
      <c r="AY62" s="188"/>
      <c r="AZ62" s="188"/>
      <c r="BA62" s="135"/>
    </row>
    <row r="63" spans="1:53" s="88" customFormat="1">
      <c r="A63" s="9"/>
      <c r="C63" s="91"/>
      <c r="D63" s="91"/>
      <c r="E63" s="91"/>
      <c r="F63" s="91"/>
      <c r="G63" s="136"/>
      <c r="H63" s="137"/>
      <c r="I63" s="134"/>
      <c r="J63" s="133"/>
      <c r="K63" s="133"/>
      <c r="L63" s="133"/>
      <c r="M63" s="133"/>
      <c r="N63" s="133"/>
      <c r="O63" s="133"/>
      <c r="P63" s="133"/>
      <c r="Q63" s="137"/>
      <c r="R63" s="137"/>
      <c r="S63" s="137"/>
      <c r="T63" s="219"/>
      <c r="U63" s="220"/>
      <c r="V63" s="221"/>
      <c r="W63" s="221"/>
      <c r="X63" s="221"/>
      <c r="Y63" s="221"/>
      <c r="Z63" s="221"/>
      <c r="AA63" s="221"/>
      <c r="AB63" s="221"/>
      <c r="AC63" s="221"/>
      <c r="AD63" s="221"/>
      <c r="AE63" s="221"/>
      <c r="AF63" s="222"/>
      <c r="AG63" s="136"/>
      <c r="AH63" s="136"/>
      <c r="AI63" s="139"/>
      <c r="AJ63" s="139"/>
      <c r="AK63" s="134"/>
      <c r="AL63" s="134"/>
      <c r="AM63" s="134"/>
      <c r="AN63" s="140"/>
      <c r="AO63" s="141"/>
      <c r="AP63" s="188"/>
      <c r="AQ63" s="188"/>
      <c r="AR63" s="189"/>
      <c r="AS63" s="188"/>
      <c r="AT63" s="188"/>
      <c r="AU63" s="188"/>
      <c r="AV63" s="188"/>
      <c r="AW63" s="188"/>
      <c r="AX63" s="188"/>
      <c r="AY63" s="188"/>
      <c r="AZ63" s="188"/>
      <c r="BA63" s="135"/>
    </row>
    <row r="64" spans="1:53" s="88" customFormat="1">
      <c r="A64" s="9"/>
      <c r="C64" s="91"/>
      <c r="D64" s="91"/>
      <c r="E64" s="91"/>
      <c r="F64" s="91"/>
      <c r="G64" s="136"/>
      <c r="H64" s="137"/>
      <c r="I64" s="134"/>
      <c r="J64" s="133"/>
      <c r="K64" s="133"/>
      <c r="L64" s="133"/>
      <c r="M64" s="133"/>
      <c r="N64" s="133"/>
      <c r="O64" s="133"/>
      <c r="P64" s="133"/>
      <c r="Q64" s="137"/>
      <c r="R64" s="137"/>
      <c r="S64" s="137"/>
      <c r="T64" s="219"/>
      <c r="U64" s="220"/>
      <c r="V64" s="221"/>
      <c r="W64" s="221"/>
      <c r="X64" s="221"/>
      <c r="Y64" s="221"/>
      <c r="Z64" s="221"/>
      <c r="AA64" s="221"/>
      <c r="AB64" s="221"/>
      <c r="AC64" s="221"/>
      <c r="AD64" s="221"/>
      <c r="AE64" s="221"/>
      <c r="AF64" s="222"/>
      <c r="AG64" s="136"/>
      <c r="AH64" s="136"/>
      <c r="AI64" s="139"/>
      <c r="AJ64" s="139"/>
      <c r="AK64" s="134"/>
      <c r="AL64" s="134"/>
      <c r="AM64" s="134"/>
      <c r="AN64" s="140"/>
      <c r="AO64" s="141"/>
      <c r="AP64" s="188"/>
      <c r="AQ64" s="188"/>
      <c r="AR64" s="189"/>
      <c r="AS64" s="188"/>
      <c r="AT64" s="188"/>
      <c r="AU64" s="188"/>
      <c r="AV64" s="188"/>
      <c r="AW64" s="188"/>
      <c r="AX64" s="188"/>
      <c r="AY64" s="188"/>
      <c r="AZ64" s="188"/>
      <c r="BA64" s="135"/>
    </row>
    <row r="65" spans="1:53" s="88" customFormat="1">
      <c r="A65" s="9"/>
      <c r="C65" s="91"/>
      <c r="D65" s="91"/>
      <c r="E65" s="91"/>
      <c r="F65" s="91"/>
      <c r="G65" s="136"/>
      <c r="H65" s="137"/>
      <c r="I65" s="134"/>
      <c r="J65" s="133"/>
      <c r="K65" s="133"/>
      <c r="L65" s="133"/>
      <c r="M65" s="133"/>
      <c r="N65" s="133"/>
      <c r="O65" s="133"/>
      <c r="P65" s="133"/>
      <c r="Q65" s="137"/>
      <c r="R65" s="137"/>
      <c r="S65" s="137"/>
      <c r="T65" s="219"/>
      <c r="U65" s="220"/>
      <c r="V65" s="221"/>
      <c r="W65" s="221"/>
      <c r="X65" s="221"/>
      <c r="Y65" s="221"/>
      <c r="Z65" s="221"/>
      <c r="AA65" s="221"/>
      <c r="AB65" s="221"/>
      <c r="AC65" s="221"/>
      <c r="AD65" s="221"/>
      <c r="AE65" s="221"/>
      <c r="AF65" s="222"/>
      <c r="AG65" s="136"/>
      <c r="AH65" s="136"/>
      <c r="AI65" s="139"/>
      <c r="AJ65" s="139"/>
      <c r="AK65" s="134"/>
      <c r="AL65" s="134"/>
      <c r="AM65" s="134"/>
      <c r="AN65" s="140"/>
      <c r="AO65" s="141"/>
      <c r="AP65" s="188"/>
      <c r="AQ65" s="188"/>
      <c r="AR65" s="189"/>
      <c r="AS65" s="188"/>
      <c r="AT65" s="188"/>
      <c r="AU65" s="188"/>
      <c r="AV65" s="188"/>
      <c r="AW65" s="188"/>
      <c r="AX65" s="188"/>
      <c r="AY65" s="188"/>
      <c r="AZ65" s="188"/>
      <c r="BA65" s="135"/>
    </row>
    <row r="66" spans="1:53" s="88" customFormat="1">
      <c r="A66" s="9"/>
      <c r="C66" s="91"/>
      <c r="D66" s="91"/>
      <c r="E66" s="91"/>
      <c r="F66" s="91"/>
      <c r="G66" s="136"/>
      <c r="H66" s="137"/>
      <c r="I66" s="134"/>
      <c r="J66" s="133"/>
      <c r="K66" s="133"/>
      <c r="L66" s="133"/>
      <c r="M66" s="133"/>
      <c r="N66" s="133"/>
      <c r="O66" s="133"/>
      <c r="P66" s="133"/>
      <c r="Q66" s="137"/>
      <c r="R66" s="137"/>
      <c r="S66" s="137"/>
      <c r="T66" s="219"/>
      <c r="U66" s="220"/>
      <c r="V66" s="221"/>
      <c r="W66" s="221"/>
      <c r="X66" s="221"/>
      <c r="Y66" s="221"/>
      <c r="Z66" s="221"/>
      <c r="AA66" s="221"/>
      <c r="AB66" s="221"/>
      <c r="AC66" s="221"/>
      <c r="AD66" s="221"/>
      <c r="AE66" s="221"/>
      <c r="AF66" s="222"/>
      <c r="AG66" s="136"/>
      <c r="AH66" s="136"/>
      <c r="AI66" s="139"/>
      <c r="AJ66" s="139"/>
      <c r="AK66" s="134"/>
      <c r="AL66" s="134"/>
      <c r="AM66" s="134"/>
      <c r="AN66" s="140"/>
      <c r="AO66" s="141"/>
      <c r="AP66" s="188"/>
      <c r="AQ66" s="188"/>
      <c r="AR66" s="189"/>
      <c r="AS66" s="188"/>
      <c r="AT66" s="188"/>
      <c r="AU66" s="188"/>
      <c r="AV66" s="188"/>
      <c r="AW66" s="188"/>
      <c r="AX66" s="188"/>
      <c r="AY66" s="188"/>
      <c r="AZ66" s="188"/>
      <c r="BA66" s="135"/>
    </row>
    <row r="67" spans="1:53" s="88" customFormat="1">
      <c r="A67" s="9"/>
      <c r="C67" s="91"/>
      <c r="D67" s="91"/>
      <c r="E67" s="91"/>
      <c r="F67" s="91"/>
      <c r="G67" s="136"/>
      <c r="H67" s="137"/>
      <c r="I67" s="134"/>
      <c r="J67" s="133"/>
      <c r="K67" s="133"/>
      <c r="L67" s="133"/>
      <c r="M67" s="133"/>
      <c r="N67" s="133"/>
      <c r="O67" s="133"/>
      <c r="P67" s="133"/>
      <c r="Q67" s="137"/>
      <c r="R67" s="137"/>
      <c r="S67" s="137"/>
      <c r="T67" s="219"/>
      <c r="U67" s="220"/>
      <c r="V67" s="221"/>
      <c r="W67" s="221"/>
      <c r="X67" s="221"/>
      <c r="Y67" s="221"/>
      <c r="Z67" s="221"/>
      <c r="AA67" s="221"/>
      <c r="AB67" s="221"/>
      <c r="AC67" s="221"/>
      <c r="AD67" s="221"/>
      <c r="AE67" s="221"/>
      <c r="AF67" s="222"/>
      <c r="AG67" s="136"/>
      <c r="AH67" s="136"/>
      <c r="AI67" s="139"/>
      <c r="AJ67" s="139"/>
      <c r="AK67" s="134"/>
      <c r="AL67" s="134"/>
      <c r="AM67" s="134"/>
      <c r="AN67" s="140"/>
      <c r="AO67" s="141"/>
      <c r="AP67" s="188"/>
      <c r="AQ67" s="188"/>
      <c r="AR67" s="189"/>
      <c r="AS67" s="188"/>
      <c r="AT67" s="188"/>
      <c r="AU67" s="188"/>
      <c r="AV67" s="188"/>
      <c r="AW67" s="188"/>
      <c r="AX67" s="188"/>
      <c r="AY67" s="188"/>
      <c r="AZ67" s="188"/>
      <c r="BA67" s="135"/>
    </row>
    <row r="68" spans="1:53" s="88" customFormat="1">
      <c r="A68" s="9"/>
      <c r="C68" s="91"/>
      <c r="D68" s="91"/>
      <c r="E68" s="91"/>
      <c r="F68" s="91"/>
      <c r="G68" s="136"/>
      <c r="H68" s="137"/>
      <c r="I68" s="134"/>
      <c r="J68" s="133"/>
      <c r="K68" s="133"/>
      <c r="L68" s="133"/>
      <c r="M68" s="133"/>
      <c r="N68" s="133"/>
      <c r="O68" s="133"/>
      <c r="P68" s="133"/>
      <c r="Q68" s="137"/>
      <c r="R68" s="137"/>
      <c r="S68" s="137"/>
      <c r="T68" s="219"/>
      <c r="U68" s="220"/>
      <c r="V68" s="221"/>
      <c r="W68" s="221"/>
      <c r="X68" s="221"/>
      <c r="Y68" s="221"/>
      <c r="Z68" s="221"/>
      <c r="AA68" s="221"/>
      <c r="AB68" s="221"/>
      <c r="AC68" s="221"/>
      <c r="AD68" s="221"/>
      <c r="AE68" s="221"/>
      <c r="AF68" s="222"/>
      <c r="AG68" s="136"/>
      <c r="AH68" s="136"/>
      <c r="AI68" s="139"/>
      <c r="AJ68" s="139"/>
      <c r="AK68" s="134"/>
      <c r="AL68" s="134"/>
      <c r="AM68" s="134"/>
      <c r="AN68" s="140"/>
      <c r="AO68" s="141"/>
      <c r="AP68" s="188"/>
      <c r="AQ68" s="188"/>
      <c r="AR68" s="189"/>
      <c r="AS68" s="188"/>
      <c r="AT68" s="188"/>
      <c r="AU68" s="188"/>
      <c r="AV68" s="188"/>
      <c r="AW68" s="188"/>
      <c r="AX68" s="188"/>
      <c r="AY68" s="188"/>
      <c r="AZ68" s="188"/>
      <c r="BA68" s="135"/>
    </row>
    <row r="69" spans="1:53" s="88" customFormat="1">
      <c r="A69" s="9"/>
      <c r="C69" s="91"/>
      <c r="D69" s="91"/>
      <c r="E69" s="91"/>
      <c r="F69" s="91"/>
      <c r="G69" s="136"/>
      <c r="H69" s="137"/>
      <c r="I69" s="134"/>
      <c r="J69" s="133"/>
      <c r="K69" s="133"/>
      <c r="L69" s="133"/>
      <c r="M69" s="133"/>
      <c r="N69" s="133"/>
      <c r="O69" s="133"/>
      <c r="P69" s="133"/>
      <c r="Q69" s="137"/>
      <c r="R69" s="137"/>
      <c r="S69" s="137"/>
      <c r="T69" s="219"/>
      <c r="U69" s="220"/>
      <c r="V69" s="221"/>
      <c r="W69" s="221"/>
      <c r="X69" s="221"/>
      <c r="Y69" s="221"/>
      <c r="Z69" s="221"/>
      <c r="AA69" s="221"/>
      <c r="AB69" s="221"/>
      <c r="AC69" s="221"/>
      <c r="AD69" s="221"/>
      <c r="AE69" s="221"/>
      <c r="AF69" s="222"/>
      <c r="AG69" s="136"/>
      <c r="AH69" s="136"/>
      <c r="AI69" s="139"/>
      <c r="AJ69" s="139"/>
      <c r="AK69" s="134"/>
      <c r="AL69" s="134"/>
      <c r="AM69" s="134"/>
      <c r="AN69" s="140"/>
      <c r="AO69" s="141"/>
      <c r="AP69" s="188"/>
      <c r="AQ69" s="188"/>
      <c r="AR69" s="189"/>
      <c r="AS69" s="188"/>
      <c r="AT69" s="188"/>
      <c r="AU69" s="188"/>
      <c r="AV69" s="188"/>
      <c r="AW69" s="188"/>
      <c r="AX69" s="188"/>
      <c r="AY69" s="188"/>
      <c r="AZ69" s="188"/>
      <c r="BA69" s="135"/>
    </row>
    <row r="70" spans="1:53" s="88" customFormat="1">
      <c r="A70" s="9"/>
      <c r="C70" s="91"/>
      <c r="D70" s="91"/>
      <c r="E70" s="91"/>
      <c r="F70" s="91"/>
      <c r="G70" s="136"/>
      <c r="H70" s="137"/>
      <c r="I70" s="134"/>
      <c r="J70" s="133"/>
      <c r="K70" s="133"/>
      <c r="L70" s="133"/>
      <c r="M70" s="133"/>
      <c r="N70" s="133"/>
      <c r="O70" s="133"/>
      <c r="P70" s="133"/>
      <c r="Q70" s="137"/>
      <c r="R70" s="137"/>
      <c r="S70" s="137"/>
      <c r="T70" s="219"/>
      <c r="U70" s="220"/>
      <c r="V70" s="221"/>
      <c r="W70" s="221"/>
      <c r="X70" s="221"/>
      <c r="Y70" s="221"/>
      <c r="Z70" s="221"/>
      <c r="AA70" s="221"/>
      <c r="AB70" s="221"/>
      <c r="AC70" s="221"/>
      <c r="AD70" s="221"/>
      <c r="AE70" s="221"/>
      <c r="AF70" s="222"/>
      <c r="AG70" s="136"/>
      <c r="AH70" s="136"/>
      <c r="AI70" s="139"/>
      <c r="AJ70" s="139"/>
      <c r="AK70" s="134"/>
      <c r="AL70" s="134"/>
      <c r="AM70" s="134"/>
      <c r="AN70" s="140"/>
      <c r="AO70" s="141"/>
      <c r="AP70" s="188"/>
      <c r="AQ70" s="188"/>
      <c r="AR70" s="189"/>
      <c r="AS70" s="188"/>
      <c r="AT70" s="188"/>
      <c r="AU70" s="188"/>
      <c r="AV70" s="188"/>
      <c r="AW70" s="188"/>
      <c r="AX70" s="188"/>
      <c r="AY70" s="188"/>
      <c r="AZ70" s="188"/>
      <c r="BA70" s="135"/>
    </row>
    <row r="71" spans="1:53" s="88" customFormat="1">
      <c r="A71" s="9"/>
      <c r="C71" s="91"/>
      <c r="D71" s="91"/>
      <c r="E71" s="91"/>
      <c r="F71" s="91"/>
      <c r="G71" s="136"/>
      <c r="H71" s="137"/>
      <c r="I71" s="134"/>
      <c r="J71" s="133"/>
      <c r="K71" s="133"/>
      <c r="L71" s="133"/>
      <c r="M71" s="133"/>
      <c r="N71" s="133"/>
      <c r="O71" s="133"/>
      <c r="P71" s="133"/>
      <c r="Q71" s="137"/>
      <c r="R71" s="137"/>
      <c r="S71" s="137"/>
      <c r="T71" s="219"/>
      <c r="U71" s="220"/>
      <c r="V71" s="221"/>
      <c r="W71" s="221"/>
      <c r="X71" s="221"/>
      <c r="Y71" s="221"/>
      <c r="Z71" s="221"/>
      <c r="AA71" s="221"/>
      <c r="AB71" s="221"/>
      <c r="AC71" s="221"/>
      <c r="AD71" s="221"/>
      <c r="AE71" s="221"/>
      <c r="AF71" s="222"/>
      <c r="AG71" s="136"/>
      <c r="AH71" s="136"/>
      <c r="AI71" s="139"/>
      <c r="AJ71" s="139"/>
      <c r="AK71" s="134"/>
      <c r="AL71" s="134"/>
      <c r="AM71" s="134"/>
      <c r="AN71" s="140"/>
      <c r="AO71" s="141"/>
      <c r="AP71" s="188"/>
      <c r="AQ71" s="188"/>
      <c r="AR71" s="189"/>
      <c r="AS71" s="188"/>
      <c r="AT71" s="188"/>
      <c r="AU71" s="188"/>
      <c r="AV71" s="188"/>
      <c r="AW71" s="188"/>
      <c r="AX71" s="188"/>
      <c r="AY71" s="188"/>
      <c r="AZ71" s="188"/>
      <c r="BA71" s="135"/>
    </row>
    <row r="72" spans="1:53" s="88" customFormat="1">
      <c r="A72" s="9"/>
      <c r="C72" s="91"/>
      <c r="D72" s="91"/>
      <c r="E72" s="91"/>
      <c r="F72" s="91"/>
      <c r="G72" s="136"/>
      <c r="H72" s="137"/>
      <c r="I72" s="134"/>
      <c r="J72" s="133"/>
      <c r="K72" s="133"/>
      <c r="L72" s="133"/>
      <c r="M72" s="133"/>
      <c r="N72" s="133"/>
      <c r="O72" s="133"/>
      <c r="P72" s="133"/>
      <c r="Q72" s="137"/>
      <c r="R72" s="137"/>
      <c r="S72" s="137"/>
      <c r="T72" s="219"/>
      <c r="U72" s="220"/>
      <c r="V72" s="221"/>
      <c r="W72" s="221"/>
      <c r="X72" s="221"/>
      <c r="Y72" s="221"/>
      <c r="Z72" s="221"/>
      <c r="AA72" s="221"/>
      <c r="AB72" s="221"/>
      <c r="AC72" s="221"/>
      <c r="AD72" s="221"/>
      <c r="AE72" s="221"/>
      <c r="AF72" s="222"/>
      <c r="AG72" s="136"/>
      <c r="AH72" s="136"/>
      <c r="AI72" s="139"/>
      <c r="AJ72" s="139"/>
      <c r="AK72" s="134"/>
      <c r="AL72" s="134"/>
      <c r="AM72" s="134"/>
      <c r="AN72" s="140"/>
      <c r="AO72" s="141"/>
      <c r="AP72" s="188"/>
      <c r="AQ72" s="188"/>
      <c r="AR72" s="189"/>
      <c r="AS72" s="188"/>
      <c r="AT72" s="188"/>
      <c r="AU72" s="188"/>
      <c r="AV72" s="188"/>
      <c r="AW72" s="188"/>
      <c r="AX72" s="188"/>
      <c r="AY72" s="188"/>
      <c r="AZ72" s="188"/>
      <c r="BA72" s="135"/>
    </row>
    <row r="73" spans="1:53" s="88" customFormat="1">
      <c r="A73" s="9"/>
      <c r="C73" s="91"/>
      <c r="D73" s="91"/>
      <c r="E73" s="91"/>
      <c r="F73" s="91"/>
      <c r="G73" s="136"/>
      <c r="H73" s="137"/>
      <c r="I73" s="134"/>
      <c r="J73" s="133"/>
      <c r="K73" s="133"/>
      <c r="L73" s="133"/>
      <c r="M73" s="133"/>
      <c r="N73" s="133"/>
      <c r="O73" s="133"/>
      <c r="P73" s="133"/>
      <c r="Q73" s="137"/>
      <c r="R73" s="137"/>
      <c r="S73" s="137"/>
      <c r="T73" s="219"/>
      <c r="U73" s="220"/>
      <c r="V73" s="221"/>
      <c r="W73" s="221"/>
      <c r="X73" s="221"/>
      <c r="Y73" s="221"/>
      <c r="Z73" s="221"/>
      <c r="AA73" s="221"/>
      <c r="AB73" s="221"/>
      <c r="AC73" s="221"/>
      <c r="AD73" s="221"/>
      <c r="AE73" s="221"/>
      <c r="AF73" s="222"/>
      <c r="AG73" s="136"/>
      <c r="AH73" s="136"/>
      <c r="AI73" s="139"/>
      <c r="AJ73" s="139"/>
      <c r="AK73" s="134"/>
      <c r="AL73" s="134"/>
      <c r="AM73" s="134"/>
      <c r="AN73" s="140"/>
      <c r="AO73" s="141"/>
      <c r="AP73" s="188"/>
      <c r="AQ73" s="188"/>
      <c r="AR73" s="189"/>
      <c r="AS73" s="188"/>
      <c r="AT73" s="188"/>
      <c r="AU73" s="188"/>
      <c r="AV73" s="188"/>
      <c r="AW73" s="188"/>
      <c r="AX73" s="188"/>
      <c r="AY73" s="188"/>
      <c r="AZ73" s="188"/>
      <c r="BA73" s="135"/>
    </row>
    <row r="74" spans="1:53" s="88" customFormat="1">
      <c r="A74" s="9"/>
      <c r="C74" s="91"/>
      <c r="D74" s="91"/>
      <c r="E74" s="91"/>
      <c r="F74" s="91"/>
      <c r="G74" s="136"/>
      <c r="H74" s="137"/>
      <c r="I74" s="134"/>
      <c r="J74" s="133"/>
      <c r="K74" s="133"/>
      <c r="L74" s="133"/>
      <c r="M74" s="133"/>
      <c r="N74" s="133"/>
      <c r="O74" s="133"/>
      <c r="P74" s="133"/>
      <c r="Q74" s="137"/>
      <c r="R74" s="137"/>
      <c r="S74" s="137"/>
      <c r="T74" s="219"/>
      <c r="U74" s="220"/>
      <c r="V74" s="221"/>
      <c r="W74" s="221"/>
      <c r="X74" s="221"/>
      <c r="Y74" s="221"/>
      <c r="Z74" s="221"/>
      <c r="AA74" s="221"/>
      <c r="AB74" s="221"/>
      <c r="AC74" s="221"/>
      <c r="AD74" s="221"/>
      <c r="AE74" s="221"/>
      <c r="AF74" s="222"/>
      <c r="AG74" s="136"/>
      <c r="AH74" s="136"/>
      <c r="AI74" s="139"/>
      <c r="AJ74" s="139"/>
      <c r="AK74" s="134"/>
      <c r="AL74" s="134"/>
      <c r="AM74" s="134"/>
      <c r="AN74" s="140"/>
      <c r="AO74" s="141"/>
      <c r="AP74" s="188"/>
      <c r="AQ74" s="188"/>
      <c r="AR74" s="189"/>
      <c r="AS74" s="188"/>
      <c r="AT74" s="188"/>
      <c r="AU74" s="188"/>
      <c r="AV74" s="188"/>
      <c r="AW74" s="188"/>
      <c r="AX74" s="188"/>
      <c r="AY74" s="188"/>
      <c r="AZ74" s="188"/>
      <c r="BA74" s="135"/>
    </row>
    <row r="75" spans="1:53" s="88" customFormat="1">
      <c r="A75" s="9"/>
      <c r="C75" s="91"/>
      <c r="D75" s="91"/>
      <c r="E75" s="91"/>
      <c r="F75" s="91"/>
      <c r="G75" s="136"/>
      <c r="H75" s="137"/>
      <c r="I75" s="134"/>
      <c r="J75" s="133"/>
      <c r="K75" s="133"/>
      <c r="L75" s="133"/>
      <c r="M75" s="133"/>
      <c r="N75" s="133"/>
      <c r="O75" s="133"/>
      <c r="P75" s="133"/>
      <c r="Q75" s="137"/>
      <c r="R75" s="137"/>
      <c r="S75" s="137"/>
      <c r="T75" s="219"/>
      <c r="U75" s="220"/>
      <c r="V75" s="221"/>
      <c r="W75" s="221"/>
      <c r="X75" s="221"/>
      <c r="Y75" s="221"/>
      <c r="Z75" s="221"/>
      <c r="AA75" s="221"/>
      <c r="AB75" s="221"/>
      <c r="AC75" s="221"/>
      <c r="AD75" s="221"/>
      <c r="AE75" s="221"/>
      <c r="AF75" s="222"/>
      <c r="AG75" s="136"/>
      <c r="AH75" s="136"/>
      <c r="AI75" s="139"/>
      <c r="AJ75" s="139"/>
      <c r="AK75" s="134"/>
      <c r="AL75" s="134"/>
      <c r="AM75" s="134"/>
      <c r="AN75" s="140"/>
      <c r="AO75" s="141"/>
      <c r="AP75" s="188"/>
      <c r="AQ75" s="188"/>
      <c r="AR75" s="189"/>
      <c r="AS75" s="188"/>
      <c r="AT75" s="188"/>
      <c r="AU75" s="188"/>
      <c r="AV75" s="188"/>
      <c r="AW75" s="188"/>
      <c r="AX75" s="188"/>
      <c r="AY75" s="188"/>
      <c r="AZ75" s="188"/>
      <c r="BA75" s="135"/>
    </row>
    <row r="76" spans="1:53" s="88" customFormat="1">
      <c r="A76" s="9"/>
      <c r="C76" s="91"/>
      <c r="D76" s="91"/>
      <c r="E76" s="91"/>
      <c r="F76" s="91"/>
      <c r="G76" s="136"/>
      <c r="H76" s="137"/>
      <c r="I76" s="134"/>
      <c r="J76" s="133"/>
      <c r="K76" s="133"/>
      <c r="L76" s="133"/>
      <c r="M76" s="133"/>
      <c r="N76" s="133"/>
      <c r="O76" s="133"/>
      <c r="P76" s="133"/>
      <c r="Q76" s="137"/>
      <c r="R76" s="137"/>
      <c r="S76" s="137"/>
      <c r="T76" s="219"/>
      <c r="U76" s="220"/>
      <c r="V76" s="221"/>
      <c r="W76" s="221"/>
      <c r="X76" s="221"/>
      <c r="Y76" s="221"/>
      <c r="Z76" s="221"/>
      <c r="AA76" s="221"/>
      <c r="AB76" s="221"/>
      <c r="AC76" s="221"/>
      <c r="AD76" s="221"/>
      <c r="AE76" s="221"/>
      <c r="AF76" s="222"/>
      <c r="AG76" s="136"/>
      <c r="AH76" s="136"/>
      <c r="AI76" s="139"/>
      <c r="AJ76" s="139"/>
      <c r="AK76" s="134"/>
      <c r="AL76" s="134"/>
      <c r="AM76" s="134"/>
      <c r="AN76" s="140"/>
      <c r="AO76" s="141"/>
      <c r="AP76" s="188"/>
      <c r="AQ76" s="188"/>
      <c r="AR76" s="189"/>
      <c r="AS76" s="188"/>
      <c r="AT76" s="188"/>
      <c r="AU76" s="188"/>
      <c r="AV76" s="188"/>
      <c r="AW76" s="188"/>
      <c r="AX76" s="188"/>
      <c r="AY76" s="188"/>
      <c r="AZ76" s="188"/>
      <c r="BA76" s="135"/>
    </row>
    <row r="77" spans="1:53" s="88" customFormat="1">
      <c r="A77" s="9"/>
      <c r="C77" s="91"/>
      <c r="D77" s="91"/>
      <c r="E77" s="91"/>
      <c r="F77" s="91"/>
      <c r="G77" s="136"/>
      <c r="H77" s="137"/>
      <c r="I77" s="134"/>
      <c r="J77" s="133"/>
      <c r="K77" s="133"/>
      <c r="L77" s="133"/>
      <c r="M77" s="133"/>
      <c r="N77" s="133"/>
      <c r="O77" s="133"/>
      <c r="P77" s="133"/>
      <c r="Q77" s="137"/>
      <c r="R77" s="137"/>
      <c r="S77" s="137"/>
      <c r="T77" s="219"/>
      <c r="U77" s="220"/>
      <c r="V77" s="221"/>
      <c r="W77" s="221"/>
      <c r="X77" s="221"/>
      <c r="Y77" s="221"/>
      <c r="Z77" s="221"/>
      <c r="AA77" s="221"/>
      <c r="AB77" s="221"/>
      <c r="AC77" s="221"/>
      <c r="AD77" s="221"/>
      <c r="AE77" s="221"/>
      <c r="AF77" s="222"/>
      <c r="AG77" s="136"/>
      <c r="AH77" s="136"/>
      <c r="AI77" s="139"/>
      <c r="AJ77" s="139"/>
      <c r="AK77" s="134"/>
      <c r="AL77" s="134"/>
      <c r="AM77" s="134"/>
      <c r="AN77" s="140"/>
      <c r="AO77" s="141"/>
      <c r="AP77" s="188"/>
      <c r="AQ77" s="188"/>
      <c r="AR77" s="189"/>
      <c r="AS77" s="188"/>
      <c r="AT77" s="188"/>
      <c r="AU77" s="188"/>
      <c r="AV77" s="188"/>
      <c r="AW77" s="188"/>
      <c r="AX77" s="188"/>
      <c r="AY77" s="188"/>
      <c r="AZ77" s="188"/>
      <c r="BA77" s="135"/>
    </row>
    <row r="78" spans="1:53" s="88" customFormat="1">
      <c r="A78" s="9"/>
      <c r="C78" s="91"/>
      <c r="D78" s="91"/>
      <c r="E78" s="91"/>
      <c r="F78" s="91"/>
      <c r="G78" s="136"/>
      <c r="H78" s="137"/>
      <c r="I78" s="134"/>
      <c r="J78" s="133"/>
      <c r="K78" s="133"/>
      <c r="L78" s="133"/>
      <c r="M78" s="133"/>
      <c r="N78" s="133"/>
      <c r="O78" s="133"/>
      <c r="P78" s="133"/>
      <c r="Q78" s="137"/>
      <c r="R78" s="137"/>
      <c r="S78" s="137"/>
      <c r="T78" s="219"/>
      <c r="U78" s="220"/>
      <c r="V78" s="221"/>
      <c r="W78" s="221"/>
      <c r="X78" s="221"/>
      <c r="Y78" s="221"/>
      <c r="Z78" s="221"/>
      <c r="AA78" s="221"/>
      <c r="AB78" s="221"/>
      <c r="AC78" s="221"/>
      <c r="AD78" s="221"/>
      <c r="AE78" s="221"/>
      <c r="AF78" s="222"/>
      <c r="AG78" s="136"/>
      <c r="AH78" s="136"/>
      <c r="AI78" s="139"/>
      <c r="AJ78" s="139"/>
      <c r="AK78" s="134"/>
      <c r="AL78" s="134"/>
      <c r="AM78" s="134"/>
      <c r="AN78" s="140"/>
      <c r="AO78" s="141"/>
      <c r="AP78" s="188"/>
      <c r="AQ78" s="188"/>
      <c r="AR78" s="189"/>
      <c r="AS78" s="188"/>
      <c r="AT78" s="188"/>
      <c r="AU78" s="188"/>
      <c r="AV78" s="188"/>
      <c r="AW78" s="188"/>
      <c r="AX78" s="188"/>
      <c r="AY78" s="188"/>
      <c r="AZ78" s="188"/>
      <c r="BA78" s="135"/>
    </row>
    <row r="79" spans="1:53" s="88" customFormat="1">
      <c r="A79" s="9"/>
      <c r="C79" s="91"/>
      <c r="D79" s="91"/>
      <c r="E79" s="91"/>
      <c r="F79" s="91"/>
      <c r="G79" s="136"/>
      <c r="H79" s="137"/>
      <c r="I79" s="134"/>
      <c r="J79" s="133"/>
      <c r="K79" s="133"/>
      <c r="L79" s="133"/>
      <c r="M79" s="133"/>
      <c r="N79" s="133"/>
      <c r="O79" s="133"/>
      <c r="P79" s="133"/>
      <c r="Q79" s="137"/>
      <c r="R79" s="137"/>
      <c r="S79" s="137"/>
      <c r="T79" s="219"/>
      <c r="U79" s="220"/>
      <c r="V79" s="221"/>
      <c r="W79" s="221"/>
      <c r="X79" s="221"/>
      <c r="Y79" s="221"/>
      <c r="Z79" s="221"/>
      <c r="AA79" s="221"/>
      <c r="AB79" s="221"/>
      <c r="AC79" s="221"/>
      <c r="AD79" s="221"/>
      <c r="AE79" s="221"/>
      <c r="AF79" s="222"/>
      <c r="AG79" s="136"/>
      <c r="AH79" s="136"/>
      <c r="AI79" s="139"/>
      <c r="AJ79" s="139"/>
      <c r="AK79" s="134"/>
      <c r="AL79" s="134"/>
      <c r="AM79" s="134"/>
      <c r="AN79" s="140"/>
      <c r="AO79" s="141"/>
      <c r="AP79" s="188"/>
      <c r="AQ79" s="188"/>
      <c r="AR79" s="189"/>
      <c r="AS79" s="188"/>
      <c r="AT79" s="188"/>
      <c r="AU79" s="188"/>
      <c r="AV79" s="188"/>
      <c r="AW79" s="188"/>
      <c r="AX79" s="188"/>
      <c r="AY79" s="188"/>
      <c r="AZ79" s="188"/>
      <c r="BA79" s="135"/>
    </row>
    <row r="80" spans="1:53" s="88" customFormat="1">
      <c r="A80" s="9"/>
      <c r="C80" s="91"/>
      <c r="D80" s="91"/>
      <c r="E80" s="91"/>
      <c r="F80" s="91"/>
      <c r="G80" s="136"/>
      <c r="H80" s="137"/>
      <c r="I80" s="134"/>
      <c r="J80" s="133"/>
      <c r="K80" s="133"/>
      <c r="L80" s="133"/>
      <c r="M80" s="133"/>
      <c r="N80" s="133"/>
      <c r="O80" s="133"/>
      <c r="P80" s="133"/>
      <c r="Q80" s="137"/>
      <c r="R80" s="137"/>
      <c r="S80" s="137"/>
      <c r="T80" s="219"/>
      <c r="U80" s="220"/>
      <c r="V80" s="221"/>
      <c r="W80" s="221"/>
      <c r="X80" s="221"/>
      <c r="Y80" s="221"/>
      <c r="Z80" s="221"/>
      <c r="AA80" s="221"/>
      <c r="AB80" s="221"/>
      <c r="AC80" s="221"/>
      <c r="AD80" s="221"/>
      <c r="AE80" s="221"/>
      <c r="AF80" s="222"/>
      <c r="AG80" s="136"/>
      <c r="AH80" s="136"/>
      <c r="AI80" s="139"/>
      <c r="AJ80" s="139"/>
      <c r="AK80" s="134"/>
      <c r="AL80" s="134"/>
      <c r="AM80" s="134"/>
      <c r="AN80" s="140"/>
      <c r="AO80" s="141"/>
      <c r="AP80" s="188"/>
      <c r="AQ80" s="188"/>
      <c r="AR80" s="189"/>
      <c r="AS80" s="188"/>
      <c r="AT80" s="188"/>
      <c r="AU80" s="188"/>
      <c r="AV80" s="188"/>
      <c r="AW80" s="188"/>
      <c r="AX80" s="188"/>
      <c r="AY80" s="188"/>
      <c r="AZ80" s="188"/>
      <c r="BA80" s="135"/>
    </row>
    <row r="81" spans="1:53" s="88" customFormat="1">
      <c r="A81" s="9"/>
      <c r="C81" s="91"/>
      <c r="D81" s="91"/>
      <c r="E81" s="91"/>
      <c r="F81" s="91"/>
      <c r="G81" s="136"/>
      <c r="H81" s="137"/>
      <c r="I81" s="134"/>
      <c r="J81" s="133"/>
      <c r="K81" s="133"/>
      <c r="L81" s="133"/>
      <c r="M81" s="133"/>
      <c r="N81" s="133"/>
      <c r="O81" s="133"/>
      <c r="P81" s="133"/>
      <c r="Q81" s="137"/>
      <c r="R81" s="137"/>
      <c r="S81" s="137"/>
      <c r="T81" s="219"/>
      <c r="U81" s="220"/>
      <c r="V81" s="221"/>
      <c r="W81" s="221"/>
      <c r="X81" s="221"/>
      <c r="Y81" s="221"/>
      <c r="Z81" s="221"/>
      <c r="AA81" s="221"/>
      <c r="AB81" s="221"/>
      <c r="AC81" s="221"/>
      <c r="AD81" s="221"/>
      <c r="AE81" s="221"/>
      <c r="AF81" s="222"/>
      <c r="AG81" s="136"/>
      <c r="AH81" s="136"/>
      <c r="AI81" s="139"/>
      <c r="AJ81" s="139"/>
      <c r="AK81" s="134"/>
      <c r="AL81" s="134"/>
      <c r="AM81" s="134"/>
      <c r="AN81" s="140"/>
      <c r="AO81" s="141"/>
      <c r="AP81" s="188"/>
      <c r="AQ81" s="188"/>
      <c r="AR81" s="189"/>
      <c r="AS81" s="188"/>
      <c r="AT81" s="188"/>
      <c r="AU81" s="188"/>
      <c r="AV81" s="188"/>
      <c r="AW81" s="188"/>
      <c r="AX81" s="188"/>
      <c r="AY81" s="188"/>
      <c r="AZ81" s="188"/>
      <c r="BA81" s="135"/>
    </row>
    <row r="82" spans="1:53" s="88" customFormat="1">
      <c r="A82" s="9"/>
      <c r="C82" s="91"/>
      <c r="D82" s="91"/>
      <c r="E82" s="91"/>
      <c r="F82" s="91"/>
      <c r="G82" s="136"/>
      <c r="H82" s="137"/>
      <c r="I82" s="134"/>
      <c r="J82" s="133"/>
      <c r="K82" s="133"/>
      <c r="L82" s="133"/>
      <c r="M82" s="133"/>
      <c r="N82" s="133"/>
      <c r="O82" s="133"/>
      <c r="P82" s="133"/>
      <c r="Q82" s="137"/>
      <c r="R82" s="137"/>
      <c r="S82" s="137"/>
      <c r="T82" s="219"/>
      <c r="U82" s="220"/>
      <c r="V82" s="221"/>
      <c r="W82" s="221"/>
      <c r="X82" s="221"/>
      <c r="Y82" s="221"/>
      <c r="Z82" s="221"/>
      <c r="AA82" s="221"/>
      <c r="AB82" s="221"/>
      <c r="AC82" s="221"/>
      <c r="AD82" s="221"/>
      <c r="AE82" s="221"/>
      <c r="AF82" s="222"/>
      <c r="AG82" s="136"/>
      <c r="AH82" s="136"/>
      <c r="AI82" s="139"/>
      <c r="AJ82" s="139"/>
      <c r="AK82" s="134"/>
      <c r="AL82" s="134"/>
      <c r="AM82" s="134"/>
      <c r="AN82" s="140"/>
      <c r="AO82" s="141"/>
      <c r="AP82" s="188"/>
      <c r="AQ82" s="188"/>
      <c r="AR82" s="189"/>
      <c r="AS82" s="188"/>
      <c r="AT82" s="188"/>
      <c r="AU82" s="188"/>
      <c r="AV82" s="188"/>
      <c r="AW82" s="188"/>
      <c r="AX82" s="188"/>
      <c r="AY82" s="188"/>
      <c r="AZ82" s="188"/>
      <c r="BA82" s="135"/>
    </row>
    <row r="83" spans="1:53" s="88" customFormat="1">
      <c r="A83" s="9"/>
      <c r="C83" s="91"/>
      <c r="D83" s="91"/>
      <c r="E83" s="91"/>
      <c r="F83" s="91"/>
      <c r="G83" s="136"/>
      <c r="H83" s="137"/>
      <c r="I83" s="134"/>
      <c r="J83" s="133"/>
      <c r="K83" s="133"/>
      <c r="L83" s="133"/>
      <c r="M83" s="133"/>
      <c r="N83" s="133"/>
      <c r="O83" s="133"/>
      <c r="P83" s="133"/>
      <c r="Q83" s="137"/>
      <c r="R83" s="137"/>
      <c r="S83" s="137"/>
      <c r="T83" s="219"/>
      <c r="U83" s="220"/>
      <c r="V83" s="221"/>
      <c r="W83" s="221"/>
      <c r="X83" s="221"/>
      <c r="Y83" s="221"/>
      <c r="Z83" s="221"/>
      <c r="AA83" s="221"/>
      <c r="AB83" s="221"/>
      <c r="AC83" s="221"/>
      <c r="AD83" s="221"/>
      <c r="AE83" s="221"/>
      <c r="AF83" s="222"/>
      <c r="AG83" s="136"/>
      <c r="AH83" s="136"/>
      <c r="AI83" s="139"/>
      <c r="AJ83" s="139"/>
      <c r="AK83" s="134"/>
      <c r="AL83" s="134"/>
      <c r="AM83" s="134"/>
      <c r="AN83" s="140"/>
      <c r="AO83" s="141"/>
      <c r="AP83" s="188"/>
      <c r="AQ83" s="188"/>
      <c r="AR83" s="189"/>
      <c r="AS83" s="188"/>
      <c r="AT83" s="188"/>
      <c r="AU83" s="188"/>
      <c r="AV83" s="188"/>
      <c r="AW83" s="188"/>
      <c r="AX83" s="188"/>
      <c r="AY83" s="188"/>
      <c r="AZ83" s="188"/>
      <c r="BA83" s="135"/>
    </row>
    <row r="84" spans="1:53" s="88" customFormat="1">
      <c r="A84" s="9"/>
      <c r="C84" s="91"/>
      <c r="D84" s="91"/>
      <c r="E84" s="91"/>
      <c r="F84" s="91"/>
      <c r="G84" s="136"/>
      <c r="H84" s="137"/>
      <c r="I84" s="134"/>
      <c r="J84" s="133"/>
      <c r="K84" s="133"/>
      <c r="L84" s="133"/>
      <c r="M84" s="133"/>
      <c r="N84" s="133"/>
      <c r="O84" s="133"/>
      <c r="P84" s="133"/>
      <c r="Q84" s="137"/>
      <c r="R84" s="137"/>
      <c r="S84" s="137"/>
      <c r="T84" s="219"/>
      <c r="U84" s="220"/>
      <c r="V84" s="221"/>
      <c r="W84" s="221"/>
      <c r="X84" s="221"/>
      <c r="Y84" s="221"/>
      <c r="Z84" s="221"/>
      <c r="AA84" s="221"/>
      <c r="AB84" s="221"/>
      <c r="AC84" s="221"/>
      <c r="AD84" s="221"/>
      <c r="AE84" s="221"/>
      <c r="AF84" s="222"/>
      <c r="AG84" s="136"/>
      <c r="AH84" s="136"/>
      <c r="AI84" s="139"/>
      <c r="AJ84" s="139"/>
      <c r="AK84" s="134"/>
      <c r="AL84" s="134"/>
      <c r="AM84" s="134"/>
      <c r="AN84" s="140"/>
      <c r="AO84" s="141"/>
      <c r="AP84" s="188"/>
      <c r="AQ84" s="188"/>
      <c r="AR84" s="189"/>
      <c r="AS84" s="188"/>
      <c r="AT84" s="188"/>
      <c r="AU84" s="188"/>
      <c r="AV84" s="188"/>
      <c r="AW84" s="188"/>
      <c r="AX84" s="188"/>
      <c r="AY84" s="188"/>
      <c r="AZ84" s="188"/>
      <c r="BA84" s="135"/>
    </row>
    <row r="85" spans="1:53" s="88" customFormat="1">
      <c r="A85" s="9"/>
      <c r="C85" s="91"/>
      <c r="D85" s="91"/>
      <c r="E85" s="91"/>
      <c r="F85" s="91"/>
      <c r="G85" s="136"/>
      <c r="H85" s="137"/>
      <c r="I85" s="134"/>
      <c r="J85" s="133"/>
      <c r="K85" s="133"/>
      <c r="L85" s="133"/>
      <c r="M85" s="133"/>
      <c r="N85" s="133"/>
      <c r="O85" s="133"/>
      <c r="P85" s="133"/>
      <c r="Q85" s="137"/>
      <c r="R85" s="137"/>
      <c r="S85" s="137"/>
      <c r="T85" s="219"/>
      <c r="U85" s="220"/>
      <c r="V85" s="221"/>
      <c r="W85" s="221"/>
      <c r="X85" s="221"/>
      <c r="Y85" s="221"/>
      <c r="Z85" s="221"/>
      <c r="AA85" s="221"/>
      <c r="AB85" s="221"/>
      <c r="AC85" s="221"/>
      <c r="AD85" s="221"/>
      <c r="AE85" s="221"/>
      <c r="AF85" s="222"/>
      <c r="AG85" s="136"/>
      <c r="AH85" s="136"/>
      <c r="AI85" s="139"/>
      <c r="AJ85" s="139"/>
      <c r="AK85" s="134"/>
      <c r="AL85" s="134"/>
      <c r="AM85" s="134"/>
      <c r="AN85" s="140"/>
      <c r="AO85" s="141"/>
      <c r="AP85" s="188"/>
      <c r="AQ85" s="188"/>
      <c r="AR85" s="189"/>
      <c r="AS85" s="188"/>
      <c r="AT85" s="188"/>
      <c r="AU85" s="188"/>
      <c r="AV85" s="188"/>
      <c r="AW85" s="188"/>
      <c r="AX85" s="188"/>
      <c r="AY85" s="188"/>
      <c r="AZ85" s="188"/>
      <c r="BA85" s="135"/>
    </row>
    <row r="86" spans="1:53" s="88" customFormat="1">
      <c r="A86" s="9"/>
      <c r="C86" s="91"/>
      <c r="D86" s="91"/>
      <c r="E86" s="91"/>
      <c r="F86" s="91"/>
      <c r="G86" s="136"/>
      <c r="H86" s="137"/>
      <c r="I86" s="134"/>
      <c r="J86" s="133"/>
      <c r="K86" s="133"/>
      <c r="L86" s="133"/>
      <c r="M86" s="133"/>
      <c r="N86" s="133"/>
      <c r="O86" s="133"/>
      <c r="P86" s="133"/>
      <c r="Q86" s="137"/>
      <c r="R86" s="137"/>
      <c r="S86" s="137"/>
      <c r="T86" s="219"/>
      <c r="U86" s="220"/>
      <c r="V86" s="221"/>
      <c r="W86" s="221"/>
      <c r="X86" s="221"/>
      <c r="Y86" s="221"/>
      <c r="Z86" s="221"/>
      <c r="AA86" s="221"/>
      <c r="AB86" s="221"/>
      <c r="AC86" s="221"/>
      <c r="AD86" s="221"/>
      <c r="AE86" s="221"/>
      <c r="AF86" s="222"/>
      <c r="AG86" s="136"/>
      <c r="AH86" s="136"/>
      <c r="AI86" s="139"/>
      <c r="AJ86" s="139"/>
      <c r="AK86" s="134"/>
      <c r="AL86" s="134"/>
      <c r="AM86" s="134"/>
      <c r="AN86" s="140"/>
      <c r="AO86" s="141"/>
      <c r="AP86" s="188"/>
      <c r="AQ86" s="188"/>
      <c r="AR86" s="189"/>
      <c r="AS86" s="188"/>
      <c r="AT86" s="188"/>
      <c r="AU86" s="188"/>
      <c r="AV86" s="188"/>
      <c r="AW86" s="188"/>
      <c r="AX86" s="188"/>
      <c r="AY86" s="188"/>
      <c r="AZ86" s="188"/>
      <c r="BA86" s="135"/>
    </row>
    <row r="87" spans="1:53" s="88" customFormat="1">
      <c r="A87" s="9"/>
      <c r="C87" s="91"/>
      <c r="D87" s="91"/>
      <c r="E87" s="91"/>
      <c r="F87" s="91"/>
      <c r="G87" s="136"/>
      <c r="H87" s="137"/>
      <c r="I87" s="134"/>
      <c r="J87" s="133"/>
      <c r="K87" s="133"/>
      <c r="L87" s="133"/>
      <c r="M87" s="133"/>
      <c r="N87" s="133"/>
      <c r="O87" s="133"/>
      <c r="P87" s="133"/>
      <c r="Q87" s="137"/>
      <c r="R87" s="137"/>
      <c r="S87" s="137"/>
      <c r="T87" s="219"/>
      <c r="U87" s="220"/>
      <c r="V87" s="221"/>
      <c r="W87" s="221"/>
      <c r="X87" s="221"/>
      <c r="Y87" s="221"/>
      <c r="Z87" s="221"/>
      <c r="AA87" s="221"/>
      <c r="AB87" s="221"/>
      <c r="AC87" s="221"/>
      <c r="AD87" s="221"/>
      <c r="AE87" s="221"/>
      <c r="AF87" s="222"/>
      <c r="AG87" s="136"/>
      <c r="AH87" s="136"/>
      <c r="AI87" s="139"/>
      <c r="AJ87" s="139"/>
      <c r="AK87" s="134"/>
      <c r="AL87" s="134"/>
      <c r="AM87" s="134"/>
      <c r="AN87" s="140"/>
      <c r="AO87" s="141"/>
      <c r="AP87" s="188"/>
      <c r="AQ87" s="188"/>
      <c r="AR87" s="189"/>
      <c r="AS87" s="188"/>
      <c r="AT87" s="188"/>
      <c r="AU87" s="188"/>
      <c r="AV87" s="188"/>
      <c r="AW87" s="188"/>
      <c r="AX87" s="188"/>
      <c r="AY87" s="188"/>
      <c r="AZ87" s="188"/>
      <c r="BA87" s="135"/>
    </row>
    <row r="88" spans="1:53" s="88" customFormat="1">
      <c r="A88" s="9"/>
      <c r="C88" s="91"/>
      <c r="D88" s="91"/>
      <c r="E88" s="91"/>
      <c r="F88" s="91"/>
      <c r="G88" s="136"/>
      <c r="H88" s="137"/>
      <c r="I88" s="134"/>
      <c r="J88" s="133"/>
      <c r="K88" s="133"/>
      <c r="L88" s="133"/>
      <c r="M88" s="133"/>
      <c r="N88" s="133"/>
      <c r="O88" s="133"/>
      <c r="P88" s="133"/>
      <c r="Q88" s="137"/>
      <c r="R88" s="137"/>
      <c r="S88" s="137"/>
      <c r="T88" s="219"/>
      <c r="U88" s="220"/>
      <c r="V88" s="221"/>
      <c r="W88" s="221"/>
      <c r="X88" s="221"/>
      <c r="Y88" s="221"/>
      <c r="Z88" s="221"/>
      <c r="AA88" s="221"/>
      <c r="AB88" s="221"/>
      <c r="AC88" s="221"/>
      <c r="AD88" s="221"/>
      <c r="AE88" s="221"/>
      <c r="AF88" s="222"/>
      <c r="AG88" s="136"/>
      <c r="AH88" s="136"/>
      <c r="AI88" s="139"/>
      <c r="AJ88" s="139"/>
      <c r="AK88" s="134"/>
      <c r="AL88" s="134"/>
      <c r="AM88" s="134"/>
      <c r="AN88" s="140"/>
      <c r="AO88" s="141"/>
      <c r="AP88" s="188"/>
      <c r="AQ88" s="188"/>
      <c r="AR88" s="189"/>
      <c r="AS88" s="188"/>
      <c r="AT88" s="188"/>
      <c r="AU88" s="188"/>
      <c r="AV88" s="188"/>
      <c r="AW88" s="188"/>
      <c r="AX88" s="188"/>
      <c r="AY88" s="188"/>
      <c r="AZ88" s="188"/>
      <c r="BA88" s="135"/>
    </row>
    <row r="89" spans="1:53" s="88" customFormat="1">
      <c r="A89" s="9"/>
      <c r="C89" s="91"/>
      <c r="D89" s="91"/>
      <c r="E89" s="91"/>
      <c r="F89" s="91"/>
      <c r="G89" s="136"/>
      <c r="H89" s="137"/>
      <c r="I89" s="134"/>
      <c r="J89" s="133"/>
      <c r="K89" s="133"/>
      <c r="L89" s="133"/>
      <c r="M89" s="133"/>
      <c r="N89" s="133"/>
      <c r="O89" s="133"/>
      <c r="P89" s="133"/>
      <c r="Q89" s="137"/>
      <c r="R89" s="137"/>
      <c r="S89" s="137"/>
      <c r="T89" s="219"/>
      <c r="U89" s="220"/>
      <c r="V89" s="221"/>
      <c r="W89" s="221"/>
      <c r="X89" s="221"/>
      <c r="Y89" s="221"/>
      <c r="Z89" s="221"/>
      <c r="AA89" s="221"/>
      <c r="AB89" s="221"/>
      <c r="AC89" s="221"/>
      <c r="AD89" s="221"/>
      <c r="AE89" s="221"/>
      <c r="AF89" s="222"/>
      <c r="AG89" s="136"/>
      <c r="AH89" s="136"/>
      <c r="AI89" s="139"/>
      <c r="AJ89" s="139"/>
      <c r="AK89" s="134"/>
      <c r="AL89" s="134"/>
      <c r="AM89" s="134"/>
      <c r="AN89" s="140"/>
      <c r="AO89" s="141"/>
      <c r="AP89" s="188"/>
      <c r="AQ89" s="188"/>
      <c r="AR89" s="189"/>
      <c r="AS89" s="188"/>
      <c r="AT89" s="188"/>
      <c r="AU89" s="188"/>
      <c r="AV89" s="188"/>
      <c r="AW89" s="188"/>
      <c r="AX89" s="188"/>
      <c r="AY89" s="188"/>
      <c r="AZ89" s="188"/>
      <c r="BA89" s="135"/>
    </row>
    <row r="90" spans="1:53" s="88" customFormat="1">
      <c r="A90" s="9"/>
      <c r="C90" s="91"/>
      <c r="D90" s="91"/>
      <c r="E90" s="91"/>
      <c r="F90" s="91"/>
      <c r="G90" s="136"/>
      <c r="H90" s="137"/>
      <c r="I90" s="134"/>
      <c r="J90" s="133"/>
      <c r="K90" s="133"/>
      <c r="L90" s="133"/>
      <c r="M90" s="133"/>
      <c r="N90" s="133"/>
      <c r="O90" s="133"/>
      <c r="P90" s="133"/>
      <c r="Q90" s="137"/>
      <c r="R90" s="137"/>
      <c r="S90" s="137"/>
      <c r="T90" s="219"/>
      <c r="U90" s="220"/>
      <c r="V90" s="221"/>
      <c r="W90" s="221"/>
      <c r="X90" s="221"/>
      <c r="Y90" s="221"/>
      <c r="Z90" s="221"/>
      <c r="AA90" s="221"/>
      <c r="AB90" s="221"/>
      <c r="AC90" s="221"/>
      <c r="AD90" s="221"/>
      <c r="AE90" s="221"/>
      <c r="AF90" s="222"/>
      <c r="AG90" s="136"/>
      <c r="AH90" s="136"/>
      <c r="AI90" s="139"/>
      <c r="AJ90" s="139"/>
      <c r="AK90" s="134"/>
      <c r="AL90" s="134"/>
      <c r="AM90" s="134"/>
      <c r="AN90" s="140"/>
      <c r="AO90" s="141"/>
      <c r="AP90" s="188"/>
      <c r="AQ90" s="188"/>
      <c r="AR90" s="189"/>
      <c r="AS90" s="188"/>
      <c r="AT90" s="188"/>
      <c r="AU90" s="188"/>
      <c r="AV90" s="188"/>
      <c r="AW90" s="188"/>
      <c r="AX90" s="188"/>
      <c r="AY90" s="188"/>
      <c r="AZ90" s="188"/>
      <c r="BA90" s="135"/>
    </row>
    <row r="91" spans="1:53" s="88" customFormat="1">
      <c r="A91" s="9"/>
      <c r="C91" s="91"/>
      <c r="D91" s="91"/>
      <c r="E91" s="91"/>
      <c r="F91" s="91"/>
      <c r="G91" s="136"/>
      <c r="H91" s="137"/>
      <c r="I91" s="134"/>
      <c r="J91" s="133"/>
      <c r="K91" s="133"/>
      <c r="L91" s="133"/>
      <c r="M91" s="133"/>
      <c r="N91" s="133"/>
      <c r="O91" s="133"/>
      <c r="P91" s="133"/>
      <c r="Q91" s="137"/>
      <c r="R91" s="137"/>
      <c r="S91" s="137"/>
      <c r="T91" s="219"/>
      <c r="U91" s="220"/>
      <c r="V91" s="221"/>
      <c r="W91" s="221"/>
      <c r="X91" s="221"/>
      <c r="Y91" s="221"/>
      <c r="Z91" s="221"/>
      <c r="AA91" s="221"/>
      <c r="AB91" s="221"/>
      <c r="AC91" s="221"/>
      <c r="AD91" s="221"/>
      <c r="AE91" s="221"/>
      <c r="AF91" s="222"/>
      <c r="AG91" s="136"/>
      <c r="AH91" s="136"/>
      <c r="AI91" s="139"/>
      <c r="AJ91" s="139"/>
      <c r="AK91" s="134"/>
      <c r="AL91" s="134"/>
      <c r="AM91" s="134"/>
      <c r="AN91" s="140"/>
      <c r="AO91" s="141"/>
      <c r="AP91" s="188"/>
      <c r="AQ91" s="188"/>
      <c r="AR91" s="189"/>
      <c r="AS91" s="188"/>
      <c r="AT91" s="188"/>
      <c r="AU91" s="188"/>
      <c r="AV91" s="188"/>
      <c r="AW91" s="188"/>
      <c r="AX91" s="188"/>
      <c r="AY91" s="188"/>
      <c r="AZ91" s="188"/>
      <c r="BA91" s="135"/>
    </row>
    <row r="92" spans="1:53" s="88" customFormat="1">
      <c r="A92" s="9"/>
      <c r="C92" s="91"/>
      <c r="D92" s="91"/>
      <c r="E92" s="91"/>
      <c r="F92" s="91"/>
      <c r="G92" s="136"/>
      <c r="H92" s="137"/>
      <c r="I92" s="134"/>
      <c r="J92" s="133"/>
      <c r="K92" s="133"/>
      <c r="L92" s="133"/>
      <c r="M92" s="133"/>
      <c r="N92" s="133"/>
      <c r="O92" s="133"/>
      <c r="P92" s="133"/>
      <c r="Q92" s="137"/>
      <c r="R92" s="137"/>
      <c r="S92" s="137"/>
      <c r="T92" s="219"/>
      <c r="U92" s="220"/>
      <c r="V92" s="221"/>
      <c r="W92" s="221"/>
      <c r="X92" s="221"/>
      <c r="Y92" s="221"/>
      <c r="Z92" s="221"/>
      <c r="AA92" s="221"/>
      <c r="AB92" s="221"/>
      <c r="AC92" s="221"/>
      <c r="AD92" s="221"/>
      <c r="AE92" s="221"/>
      <c r="AF92" s="222"/>
      <c r="AG92" s="136"/>
      <c r="AH92" s="136"/>
      <c r="AI92" s="139"/>
      <c r="AJ92" s="139"/>
      <c r="AK92" s="134"/>
      <c r="AL92" s="134"/>
      <c r="AM92" s="134"/>
      <c r="AN92" s="140"/>
      <c r="AO92" s="141"/>
      <c r="AP92" s="188"/>
      <c r="AQ92" s="188"/>
      <c r="AR92" s="189"/>
      <c r="AS92" s="188"/>
      <c r="AT92" s="188"/>
      <c r="AU92" s="188"/>
      <c r="AV92" s="188"/>
      <c r="AW92" s="188"/>
      <c r="AX92" s="188"/>
      <c r="AY92" s="188"/>
      <c r="AZ92" s="188"/>
      <c r="BA92" s="135"/>
    </row>
    <row r="93" spans="1:53" s="88" customFormat="1">
      <c r="A93" s="9"/>
      <c r="C93" s="91"/>
      <c r="D93" s="91"/>
      <c r="E93" s="91"/>
      <c r="F93" s="91"/>
      <c r="G93" s="136"/>
      <c r="H93" s="137"/>
      <c r="I93" s="134"/>
      <c r="J93" s="133"/>
      <c r="K93" s="133"/>
      <c r="L93" s="133"/>
      <c r="M93" s="133"/>
      <c r="N93" s="133"/>
      <c r="O93" s="133"/>
      <c r="P93" s="133"/>
      <c r="Q93" s="137"/>
      <c r="R93" s="137"/>
      <c r="S93" s="137"/>
      <c r="T93" s="219"/>
      <c r="U93" s="220"/>
      <c r="V93" s="221"/>
      <c r="W93" s="221"/>
      <c r="X93" s="221"/>
      <c r="Y93" s="221"/>
      <c r="Z93" s="221"/>
      <c r="AA93" s="221"/>
      <c r="AB93" s="221"/>
      <c r="AC93" s="221"/>
      <c r="AD93" s="221"/>
      <c r="AE93" s="221"/>
      <c r="AF93" s="222"/>
      <c r="AG93" s="136"/>
      <c r="AH93" s="136"/>
      <c r="AI93" s="139"/>
      <c r="AJ93" s="139"/>
      <c r="AK93" s="134"/>
      <c r="AL93" s="134"/>
      <c r="AM93" s="134"/>
      <c r="AN93" s="140"/>
      <c r="AO93" s="141"/>
      <c r="AP93" s="188"/>
      <c r="AQ93" s="188"/>
      <c r="AR93" s="189"/>
      <c r="AS93" s="188"/>
      <c r="AT93" s="188"/>
      <c r="AU93" s="188"/>
      <c r="AV93" s="188"/>
      <c r="AW93" s="188"/>
      <c r="AX93" s="188"/>
      <c r="AY93" s="188"/>
      <c r="AZ93" s="188"/>
      <c r="BA93" s="135"/>
    </row>
    <row r="94" spans="1:53" s="88" customFormat="1">
      <c r="A94" s="9"/>
      <c r="C94" s="91"/>
      <c r="D94" s="91"/>
      <c r="E94" s="91"/>
      <c r="F94" s="91"/>
      <c r="G94" s="136"/>
      <c r="H94" s="137"/>
      <c r="I94" s="134"/>
      <c r="J94" s="133"/>
      <c r="K94" s="133"/>
      <c r="L94" s="133"/>
      <c r="M94" s="133"/>
      <c r="N94" s="133"/>
      <c r="O94" s="133"/>
      <c r="P94" s="133"/>
      <c r="Q94" s="137"/>
      <c r="R94" s="137"/>
      <c r="S94" s="137"/>
      <c r="T94" s="219"/>
      <c r="U94" s="220"/>
      <c r="V94" s="221"/>
      <c r="W94" s="221"/>
      <c r="X94" s="221"/>
      <c r="Y94" s="221"/>
      <c r="Z94" s="221"/>
      <c r="AA94" s="221"/>
      <c r="AB94" s="221"/>
      <c r="AC94" s="221"/>
      <c r="AD94" s="221"/>
      <c r="AE94" s="221"/>
      <c r="AF94" s="222"/>
      <c r="AG94" s="136"/>
      <c r="AH94" s="136"/>
      <c r="AI94" s="139"/>
      <c r="AJ94" s="139"/>
      <c r="AK94" s="134"/>
      <c r="AL94" s="134"/>
      <c r="AM94" s="134"/>
      <c r="AN94" s="140"/>
      <c r="AO94" s="141"/>
      <c r="AP94" s="188"/>
      <c r="AQ94" s="188"/>
      <c r="AR94" s="189"/>
      <c r="AS94" s="188"/>
      <c r="AT94" s="188"/>
      <c r="AU94" s="188"/>
      <c r="AV94" s="188"/>
      <c r="AW94" s="188"/>
      <c r="AX94" s="188"/>
      <c r="AY94" s="188"/>
      <c r="AZ94" s="188"/>
      <c r="BA94" s="135"/>
    </row>
    <row r="95" spans="1:53" s="88" customFormat="1">
      <c r="A95" s="9"/>
      <c r="C95" s="91"/>
      <c r="D95" s="91"/>
      <c r="E95" s="91"/>
      <c r="F95" s="91"/>
      <c r="G95" s="136"/>
      <c r="H95" s="137"/>
      <c r="I95" s="134"/>
      <c r="J95" s="133"/>
      <c r="K95" s="133"/>
      <c r="L95" s="133"/>
      <c r="M95" s="133"/>
      <c r="N95" s="133"/>
      <c r="O95" s="133"/>
      <c r="P95" s="133"/>
      <c r="Q95" s="137"/>
      <c r="R95" s="137"/>
      <c r="S95" s="137"/>
      <c r="T95" s="219"/>
      <c r="U95" s="220"/>
      <c r="V95" s="221"/>
      <c r="W95" s="221"/>
      <c r="X95" s="221"/>
      <c r="Y95" s="221"/>
      <c r="Z95" s="221"/>
      <c r="AA95" s="221"/>
      <c r="AB95" s="221"/>
      <c r="AC95" s="221"/>
      <c r="AD95" s="221"/>
      <c r="AE95" s="221"/>
      <c r="AF95" s="222"/>
      <c r="AG95" s="136"/>
      <c r="AH95" s="136"/>
      <c r="AI95" s="139"/>
      <c r="AJ95" s="139"/>
      <c r="AK95" s="134"/>
      <c r="AL95" s="134"/>
      <c r="AM95" s="134"/>
      <c r="AN95" s="140"/>
      <c r="AO95" s="141"/>
      <c r="AP95" s="188"/>
      <c r="AQ95" s="188"/>
      <c r="AR95" s="189"/>
      <c r="AS95" s="188"/>
      <c r="AT95" s="188"/>
      <c r="AU95" s="188"/>
      <c r="AV95" s="188"/>
      <c r="AW95" s="188"/>
      <c r="AX95" s="188"/>
      <c r="AY95" s="188"/>
      <c r="AZ95" s="188"/>
      <c r="BA95" s="135"/>
    </row>
    <row r="96" spans="1:53" s="88" customFormat="1">
      <c r="A96" s="9"/>
      <c r="C96" s="91"/>
      <c r="D96" s="91"/>
      <c r="E96" s="91"/>
      <c r="F96" s="91"/>
      <c r="G96" s="136"/>
      <c r="H96" s="137"/>
      <c r="I96" s="134"/>
      <c r="J96" s="133"/>
      <c r="K96" s="133"/>
      <c r="L96" s="133"/>
      <c r="M96" s="133"/>
      <c r="N96" s="133"/>
      <c r="O96" s="133"/>
      <c r="P96" s="133"/>
      <c r="Q96" s="137"/>
      <c r="R96" s="137"/>
      <c r="S96" s="137"/>
      <c r="T96" s="219"/>
      <c r="U96" s="220"/>
      <c r="V96" s="221"/>
      <c r="W96" s="221"/>
      <c r="X96" s="221"/>
      <c r="Y96" s="221"/>
      <c r="Z96" s="221"/>
      <c r="AA96" s="221"/>
      <c r="AB96" s="221"/>
      <c r="AC96" s="221"/>
      <c r="AD96" s="221"/>
      <c r="AE96" s="221"/>
      <c r="AF96" s="222"/>
      <c r="AG96" s="136"/>
      <c r="AH96" s="136"/>
      <c r="AI96" s="139"/>
      <c r="AJ96" s="139"/>
      <c r="AK96" s="134"/>
      <c r="AL96" s="134"/>
      <c r="AM96" s="134"/>
      <c r="AN96" s="140"/>
      <c r="AO96" s="141"/>
      <c r="AP96" s="188"/>
      <c r="AQ96" s="188"/>
      <c r="AR96" s="189"/>
      <c r="AS96" s="188"/>
      <c r="AT96" s="188"/>
      <c r="AU96" s="188"/>
      <c r="AV96" s="188"/>
      <c r="AW96" s="188"/>
      <c r="AX96" s="188"/>
      <c r="AY96" s="188"/>
      <c r="AZ96" s="188"/>
      <c r="BA96" s="135"/>
    </row>
    <row r="97" spans="1:53" s="88" customFormat="1">
      <c r="A97" s="9"/>
      <c r="C97" s="91"/>
      <c r="D97" s="91"/>
      <c r="E97" s="91"/>
      <c r="F97" s="91"/>
      <c r="G97" s="136"/>
      <c r="H97" s="137"/>
      <c r="I97" s="134"/>
      <c r="J97" s="133"/>
      <c r="K97" s="133"/>
      <c r="L97" s="133"/>
      <c r="M97" s="133"/>
      <c r="N97" s="133"/>
      <c r="O97" s="133"/>
      <c r="P97" s="133"/>
      <c r="Q97" s="137"/>
      <c r="R97" s="137"/>
      <c r="S97" s="137"/>
      <c r="T97" s="219"/>
      <c r="U97" s="220"/>
      <c r="V97" s="221"/>
      <c r="W97" s="221"/>
      <c r="X97" s="221"/>
      <c r="Y97" s="221"/>
      <c r="Z97" s="221"/>
      <c r="AA97" s="221"/>
      <c r="AB97" s="221"/>
      <c r="AC97" s="221"/>
      <c r="AD97" s="221"/>
      <c r="AE97" s="221"/>
      <c r="AF97" s="222"/>
      <c r="AG97" s="136"/>
      <c r="AH97" s="136"/>
      <c r="AI97" s="139"/>
      <c r="AJ97" s="139"/>
      <c r="AK97" s="134"/>
      <c r="AL97" s="134"/>
      <c r="AM97" s="134"/>
      <c r="AN97" s="140"/>
      <c r="AO97" s="141"/>
      <c r="AP97" s="188"/>
      <c r="AQ97" s="188"/>
      <c r="AR97" s="189"/>
      <c r="AS97" s="188"/>
      <c r="AT97" s="188"/>
      <c r="AU97" s="188"/>
      <c r="AV97" s="188"/>
      <c r="AW97" s="188"/>
      <c r="AX97" s="188"/>
      <c r="AY97" s="188"/>
      <c r="AZ97" s="188"/>
      <c r="BA97" s="135"/>
    </row>
    <row r="98" spans="1:53" s="88" customFormat="1">
      <c r="A98" s="9"/>
      <c r="C98" s="91"/>
      <c r="D98" s="91"/>
      <c r="E98" s="91"/>
      <c r="F98" s="91"/>
      <c r="G98" s="136"/>
      <c r="H98" s="137"/>
      <c r="I98" s="134"/>
      <c r="J98" s="133"/>
      <c r="K98" s="133"/>
      <c r="L98" s="133"/>
      <c r="M98" s="133"/>
      <c r="N98" s="133"/>
      <c r="O98" s="133"/>
      <c r="P98" s="133"/>
      <c r="Q98" s="137"/>
      <c r="R98" s="137"/>
      <c r="S98" s="137"/>
      <c r="T98" s="219"/>
      <c r="U98" s="220"/>
      <c r="V98" s="221"/>
      <c r="W98" s="221"/>
      <c r="X98" s="221"/>
      <c r="Y98" s="221"/>
      <c r="Z98" s="221"/>
      <c r="AA98" s="221"/>
      <c r="AB98" s="221"/>
      <c r="AC98" s="221"/>
      <c r="AD98" s="221"/>
      <c r="AE98" s="221"/>
      <c r="AF98" s="222"/>
      <c r="AG98" s="136"/>
      <c r="AH98" s="136"/>
      <c r="AI98" s="139"/>
      <c r="AJ98" s="139"/>
      <c r="AK98" s="134"/>
      <c r="AL98" s="134"/>
      <c r="AM98" s="134"/>
      <c r="AN98" s="140"/>
      <c r="AO98" s="141"/>
      <c r="AP98" s="188"/>
      <c r="AQ98" s="188"/>
      <c r="AR98" s="189"/>
      <c r="AS98" s="188"/>
      <c r="AT98" s="188"/>
      <c r="AU98" s="188"/>
      <c r="AV98" s="188"/>
      <c r="AW98" s="188"/>
      <c r="AX98" s="188"/>
      <c r="AY98" s="188"/>
      <c r="AZ98" s="188"/>
      <c r="BA98" s="135"/>
    </row>
    <row r="99" spans="1:53" s="88" customFormat="1">
      <c r="A99" s="9"/>
      <c r="C99" s="91"/>
      <c r="D99" s="91"/>
      <c r="E99" s="91"/>
      <c r="F99" s="91"/>
      <c r="G99" s="136"/>
      <c r="H99" s="137"/>
      <c r="I99" s="134"/>
      <c r="J99" s="133"/>
      <c r="K99" s="133"/>
      <c r="L99" s="133"/>
      <c r="M99" s="133"/>
      <c r="N99" s="133"/>
      <c r="O99" s="133"/>
      <c r="P99" s="133"/>
      <c r="Q99" s="137"/>
      <c r="R99" s="137"/>
      <c r="S99" s="137"/>
      <c r="T99" s="219"/>
      <c r="U99" s="220"/>
      <c r="V99" s="221"/>
      <c r="W99" s="221"/>
      <c r="X99" s="221"/>
      <c r="Y99" s="221"/>
      <c r="Z99" s="221"/>
      <c r="AA99" s="221"/>
      <c r="AB99" s="221"/>
      <c r="AC99" s="221"/>
      <c r="AD99" s="221"/>
      <c r="AE99" s="221"/>
      <c r="AF99" s="222"/>
      <c r="AG99" s="136"/>
      <c r="AH99" s="136"/>
      <c r="AI99" s="139"/>
      <c r="AJ99" s="139"/>
      <c r="AK99" s="134"/>
      <c r="AL99" s="134"/>
      <c r="AM99" s="134"/>
      <c r="AN99" s="140"/>
      <c r="AO99" s="141"/>
      <c r="AP99" s="188"/>
      <c r="AQ99" s="188"/>
      <c r="AR99" s="189"/>
      <c r="AS99" s="188"/>
      <c r="AT99" s="188"/>
      <c r="AU99" s="188"/>
      <c r="AV99" s="188"/>
      <c r="AW99" s="188"/>
      <c r="AX99" s="188"/>
      <c r="AY99" s="188"/>
      <c r="AZ99" s="188"/>
      <c r="BA99" s="135"/>
    </row>
    <row r="100" spans="1:53" s="88" customFormat="1">
      <c r="A100" s="9"/>
      <c r="C100" s="91"/>
      <c r="D100" s="91"/>
      <c r="E100" s="91"/>
      <c r="F100" s="91"/>
      <c r="G100" s="136"/>
      <c r="H100" s="137"/>
      <c r="I100" s="134"/>
      <c r="J100" s="133"/>
      <c r="K100" s="133"/>
      <c r="L100" s="133"/>
      <c r="M100" s="133"/>
      <c r="N100" s="133"/>
      <c r="O100" s="133"/>
      <c r="P100" s="133"/>
      <c r="Q100" s="137"/>
      <c r="R100" s="137"/>
      <c r="S100" s="137"/>
      <c r="T100" s="219"/>
      <c r="U100" s="220"/>
      <c r="V100" s="221"/>
      <c r="W100" s="221"/>
      <c r="X100" s="221"/>
      <c r="Y100" s="221"/>
      <c r="Z100" s="221"/>
      <c r="AA100" s="221"/>
      <c r="AB100" s="221"/>
      <c r="AC100" s="221"/>
      <c r="AD100" s="221"/>
      <c r="AE100" s="221"/>
      <c r="AF100" s="222"/>
      <c r="AG100" s="136"/>
      <c r="AH100" s="136"/>
      <c r="AI100" s="139"/>
      <c r="AJ100" s="139"/>
      <c r="AK100" s="134"/>
      <c r="AL100" s="134"/>
      <c r="AM100" s="134"/>
      <c r="AN100" s="140"/>
      <c r="AO100" s="141"/>
      <c r="AP100" s="188"/>
      <c r="AQ100" s="188"/>
      <c r="AR100" s="189"/>
      <c r="AS100" s="188"/>
      <c r="AT100" s="188"/>
      <c r="AU100" s="188"/>
      <c r="AV100" s="188"/>
      <c r="AW100" s="188"/>
      <c r="AX100" s="188"/>
      <c r="AY100" s="188"/>
      <c r="AZ100" s="188"/>
      <c r="BA100" s="135"/>
    </row>
    <row r="101" spans="1:53" s="88" customFormat="1">
      <c r="A101" s="9"/>
      <c r="C101" s="91"/>
      <c r="D101" s="91"/>
      <c r="E101" s="91"/>
      <c r="F101" s="91"/>
      <c r="G101" s="136"/>
      <c r="H101" s="137"/>
      <c r="I101" s="134"/>
      <c r="J101" s="133"/>
      <c r="K101" s="133"/>
      <c r="L101" s="133"/>
      <c r="M101" s="133"/>
      <c r="N101" s="133"/>
      <c r="O101" s="133"/>
      <c r="P101" s="133"/>
      <c r="Q101" s="137"/>
      <c r="R101" s="137"/>
      <c r="S101" s="137"/>
      <c r="T101" s="219"/>
      <c r="U101" s="220"/>
      <c r="V101" s="221"/>
      <c r="W101" s="221"/>
      <c r="X101" s="221"/>
      <c r="Y101" s="221"/>
      <c r="Z101" s="221"/>
      <c r="AA101" s="221"/>
      <c r="AB101" s="221"/>
      <c r="AC101" s="221"/>
      <c r="AD101" s="221"/>
      <c r="AE101" s="221"/>
      <c r="AF101" s="222"/>
      <c r="AG101" s="136"/>
      <c r="AH101" s="136"/>
      <c r="AI101" s="139"/>
      <c r="AJ101" s="139"/>
      <c r="AK101" s="134"/>
      <c r="AL101" s="134"/>
      <c r="AM101" s="134"/>
      <c r="AN101" s="140"/>
      <c r="AO101" s="141"/>
      <c r="AP101" s="188"/>
      <c r="AQ101" s="188"/>
      <c r="AR101" s="189"/>
      <c r="AS101" s="188"/>
      <c r="AT101" s="188"/>
      <c r="AU101" s="188"/>
      <c r="AV101" s="188"/>
      <c r="AW101" s="188"/>
      <c r="AX101" s="188"/>
      <c r="AY101" s="188"/>
      <c r="AZ101" s="188"/>
      <c r="BA101" s="135"/>
    </row>
    <row r="102" spans="1:53" s="88" customFormat="1">
      <c r="A102" s="9"/>
      <c r="C102" s="91"/>
      <c r="D102" s="91"/>
      <c r="E102" s="91"/>
      <c r="F102" s="91"/>
      <c r="G102" s="136"/>
      <c r="H102" s="137"/>
      <c r="I102" s="134"/>
      <c r="J102" s="133"/>
      <c r="K102" s="133"/>
      <c r="L102" s="133"/>
      <c r="M102" s="133"/>
      <c r="N102" s="133"/>
      <c r="O102" s="133"/>
      <c r="P102" s="133"/>
      <c r="Q102" s="137"/>
      <c r="R102" s="137"/>
      <c r="S102" s="137"/>
      <c r="T102" s="219"/>
      <c r="U102" s="220"/>
      <c r="V102" s="221"/>
      <c r="W102" s="221"/>
      <c r="X102" s="221"/>
      <c r="Y102" s="221"/>
      <c r="Z102" s="221"/>
      <c r="AA102" s="221"/>
      <c r="AB102" s="221"/>
      <c r="AC102" s="221"/>
      <c r="AD102" s="221"/>
      <c r="AE102" s="221"/>
      <c r="AF102" s="222"/>
      <c r="AG102" s="136"/>
      <c r="AH102" s="136"/>
      <c r="AI102" s="139"/>
      <c r="AJ102" s="139"/>
      <c r="AK102" s="134"/>
      <c r="AL102" s="134"/>
      <c r="AM102" s="134"/>
      <c r="AN102" s="140"/>
      <c r="AO102" s="141"/>
      <c r="AP102" s="188"/>
      <c r="AQ102" s="188"/>
      <c r="AR102" s="189"/>
      <c r="AS102" s="188"/>
      <c r="AT102" s="188"/>
      <c r="AU102" s="188"/>
      <c r="AV102" s="188"/>
      <c r="AW102" s="188"/>
      <c r="AX102" s="188"/>
      <c r="AY102" s="188"/>
      <c r="AZ102" s="188"/>
      <c r="BA102" s="135"/>
    </row>
    <row r="103" spans="1:53" s="88" customFormat="1">
      <c r="A103" s="9"/>
      <c r="C103" s="91"/>
      <c r="D103" s="91"/>
      <c r="E103" s="91"/>
      <c r="F103" s="91"/>
      <c r="G103" s="136"/>
      <c r="H103" s="137"/>
      <c r="I103" s="134"/>
      <c r="J103" s="133"/>
      <c r="K103" s="133"/>
      <c r="L103" s="133"/>
      <c r="M103" s="133"/>
      <c r="N103" s="133"/>
      <c r="O103" s="133"/>
      <c r="P103" s="133"/>
      <c r="Q103" s="137"/>
      <c r="R103" s="137"/>
      <c r="S103" s="137"/>
      <c r="T103" s="219"/>
      <c r="U103" s="220"/>
      <c r="V103" s="221"/>
      <c r="W103" s="221"/>
      <c r="X103" s="221"/>
      <c r="Y103" s="221"/>
      <c r="Z103" s="221"/>
      <c r="AA103" s="221"/>
      <c r="AB103" s="221"/>
      <c r="AC103" s="221"/>
      <c r="AD103" s="221"/>
      <c r="AE103" s="221"/>
      <c r="AF103" s="222"/>
      <c r="AG103" s="136"/>
      <c r="AH103" s="136"/>
      <c r="AI103" s="139"/>
      <c r="AJ103" s="139"/>
      <c r="AK103" s="134"/>
      <c r="AL103" s="134"/>
      <c r="AM103" s="134"/>
      <c r="AN103" s="140"/>
      <c r="AO103" s="141"/>
      <c r="AP103" s="188"/>
      <c r="AQ103" s="188"/>
      <c r="AR103" s="189"/>
      <c r="AS103" s="188"/>
      <c r="AT103" s="188"/>
      <c r="AU103" s="188"/>
      <c r="AV103" s="188"/>
      <c r="AW103" s="188"/>
      <c r="AX103" s="188"/>
      <c r="AY103" s="188"/>
      <c r="AZ103" s="188"/>
      <c r="BA103" s="135"/>
    </row>
    <row r="104" spans="1:53" s="88" customFormat="1">
      <c r="A104" s="9"/>
      <c r="C104" s="91"/>
      <c r="D104" s="91"/>
      <c r="E104" s="91"/>
      <c r="F104" s="91"/>
      <c r="G104" s="136"/>
      <c r="H104" s="137"/>
      <c r="I104" s="134"/>
      <c r="J104" s="133"/>
      <c r="K104" s="133"/>
      <c r="L104" s="133"/>
      <c r="M104" s="133"/>
      <c r="N104" s="133"/>
      <c r="O104" s="133"/>
      <c r="P104" s="133"/>
      <c r="Q104" s="137"/>
      <c r="R104" s="137"/>
      <c r="S104" s="137"/>
      <c r="T104" s="219"/>
      <c r="U104" s="220"/>
      <c r="V104" s="221"/>
      <c r="W104" s="221"/>
      <c r="X104" s="221"/>
      <c r="Y104" s="221"/>
      <c r="Z104" s="221"/>
      <c r="AA104" s="221"/>
      <c r="AB104" s="221"/>
      <c r="AC104" s="221"/>
      <c r="AD104" s="221"/>
      <c r="AE104" s="221"/>
      <c r="AF104" s="222"/>
      <c r="AG104" s="136"/>
      <c r="AH104" s="136"/>
      <c r="AI104" s="139"/>
      <c r="AJ104" s="139"/>
      <c r="AK104" s="134"/>
      <c r="AL104" s="134"/>
      <c r="AM104" s="134"/>
      <c r="AN104" s="140"/>
      <c r="AO104" s="141"/>
      <c r="AP104" s="188"/>
      <c r="AQ104" s="188"/>
      <c r="AR104" s="189"/>
      <c r="AS104" s="188"/>
      <c r="AT104" s="188"/>
      <c r="AU104" s="188"/>
      <c r="AV104" s="188"/>
      <c r="AW104" s="188"/>
      <c r="AX104" s="188"/>
      <c r="AY104" s="188"/>
      <c r="AZ104" s="188"/>
      <c r="BA104" s="135"/>
    </row>
    <row r="105" spans="1:53" s="88" customFormat="1">
      <c r="A105" s="9"/>
      <c r="C105" s="91"/>
      <c r="D105" s="91"/>
      <c r="E105" s="91"/>
      <c r="F105" s="91"/>
      <c r="G105" s="136"/>
      <c r="H105" s="137"/>
      <c r="I105" s="134"/>
      <c r="J105" s="133"/>
      <c r="K105" s="133"/>
      <c r="L105" s="133"/>
      <c r="M105" s="133"/>
      <c r="N105" s="133"/>
      <c r="O105" s="133"/>
      <c r="P105" s="133"/>
      <c r="Q105" s="137"/>
      <c r="R105" s="137"/>
      <c r="S105" s="137"/>
      <c r="T105" s="219"/>
      <c r="U105" s="220"/>
      <c r="V105" s="221"/>
      <c r="W105" s="221"/>
      <c r="X105" s="221"/>
      <c r="Y105" s="221"/>
      <c r="Z105" s="221"/>
      <c r="AA105" s="221"/>
      <c r="AB105" s="221"/>
      <c r="AC105" s="221"/>
      <c r="AD105" s="221"/>
      <c r="AE105" s="221"/>
      <c r="AF105" s="222"/>
      <c r="AG105" s="136"/>
      <c r="AH105" s="136"/>
      <c r="AI105" s="139"/>
      <c r="AJ105" s="139"/>
      <c r="AK105" s="134"/>
      <c r="AL105" s="134"/>
      <c r="AM105" s="134"/>
      <c r="AN105" s="140"/>
      <c r="AO105" s="141"/>
      <c r="AP105" s="188"/>
      <c r="AQ105" s="188"/>
      <c r="AR105" s="189"/>
      <c r="AS105" s="188"/>
      <c r="AT105" s="188"/>
      <c r="AU105" s="188"/>
      <c r="AV105" s="188"/>
      <c r="AW105" s="188"/>
      <c r="AX105" s="188"/>
      <c r="AY105" s="188"/>
      <c r="AZ105" s="188"/>
      <c r="BA105" s="135"/>
    </row>
    <row r="106" spans="1:53" s="88" customFormat="1">
      <c r="A106" s="9"/>
      <c r="C106" s="91"/>
      <c r="D106" s="91"/>
      <c r="E106" s="91"/>
      <c r="F106" s="91"/>
      <c r="G106" s="136"/>
      <c r="H106" s="137"/>
      <c r="I106" s="134"/>
      <c r="J106" s="133"/>
      <c r="K106" s="133"/>
      <c r="L106" s="133"/>
      <c r="M106" s="133"/>
      <c r="N106" s="133"/>
      <c r="O106" s="133"/>
      <c r="P106" s="133"/>
      <c r="Q106" s="137"/>
      <c r="R106" s="137"/>
      <c r="S106" s="137"/>
      <c r="T106" s="219"/>
      <c r="U106" s="220"/>
      <c r="V106" s="221"/>
      <c r="W106" s="221"/>
      <c r="X106" s="221"/>
      <c r="Y106" s="221"/>
      <c r="Z106" s="221"/>
      <c r="AA106" s="221"/>
      <c r="AB106" s="221"/>
      <c r="AC106" s="221"/>
      <c r="AD106" s="221"/>
      <c r="AE106" s="221"/>
      <c r="AF106" s="222"/>
      <c r="AG106" s="136"/>
      <c r="AH106" s="136"/>
      <c r="AI106" s="139"/>
      <c r="AJ106" s="139"/>
      <c r="AK106" s="134"/>
      <c r="AL106" s="134"/>
      <c r="AM106" s="134"/>
      <c r="AN106" s="140"/>
      <c r="AO106" s="141"/>
      <c r="AP106" s="188"/>
      <c r="AQ106" s="188"/>
      <c r="AR106" s="189"/>
      <c r="AS106" s="188"/>
      <c r="AT106" s="188"/>
      <c r="AU106" s="188"/>
      <c r="AV106" s="188"/>
      <c r="AW106" s="188"/>
      <c r="AX106" s="188"/>
      <c r="AY106" s="188"/>
      <c r="AZ106" s="188"/>
      <c r="BA106" s="135"/>
    </row>
    <row r="107" spans="1:53" s="88" customFormat="1">
      <c r="A107" s="9"/>
      <c r="C107" s="91"/>
      <c r="D107" s="91"/>
      <c r="E107" s="91"/>
      <c r="F107" s="91"/>
      <c r="G107" s="136"/>
      <c r="H107" s="137"/>
      <c r="I107" s="134"/>
      <c r="J107" s="133"/>
      <c r="K107" s="133"/>
      <c r="L107" s="133"/>
      <c r="M107" s="133"/>
      <c r="N107" s="133"/>
      <c r="O107" s="133"/>
      <c r="P107" s="133"/>
      <c r="Q107" s="137"/>
      <c r="R107" s="137"/>
      <c r="S107" s="137"/>
      <c r="T107" s="219"/>
      <c r="U107" s="220"/>
      <c r="V107" s="221"/>
      <c r="W107" s="221"/>
      <c r="X107" s="221"/>
      <c r="Y107" s="221"/>
      <c r="Z107" s="221"/>
      <c r="AA107" s="221"/>
      <c r="AB107" s="221"/>
      <c r="AC107" s="221"/>
      <c r="AD107" s="221"/>
      <c r="AE107" s="221"/>
      <c r="AF107" s="222"/>
      <c r="AG107" s="136"/>
      <c r="AH107" s="136"/>
      <c r="AI107" s="139"/>
      <c r="AJ107" s="139"/>
      <c r="AK107" s="134"/>
      <c r="AL107" s="134"/>
      <c r="AM107" s="134"/>
      <c r="AN107" s="140"/>
      <c r="AO107" s="141"/>
      <c r="AP107" s="188"/>
      <c r="AQ107" s="188"/>
      <c r="AR107" s="189"/>
      <c r="AS107" s="188"/>
      <c r="AT107" s="188"/>
      <c r="AU107" s="188"/>
      <c r="AV107" s="188"/>
      <c r="AW107" s="188"/>
      <c r="AX107" s="188"/>
      <c r="AY107" s="188"/>
      <c r="AZ107" s="188"/>
      <c r="BA107" s="135"/>
    </row>
    <row r="108" spans="1:53" s="88" customFormat="1">
      <c r="A108" s="9"/>
      <c r="C108" s="91"/>
      <c r="D108" s="91"/>
      <c r="E108" s="91"/>
      <c r="F108" s="91"/>
      <c r="G108" s="136"/>
      <c r="H108" s="137"/>
      <c r="I108" s="134"/>
      <c r="J108" s="133"/>
      <c r="K108" s="133"/>
      <c r="L108" s="133"/>
      <c r="M108" s="133"/>
      <c r="N108" s="133"/>
      <c r="O108" s="133"/>
      <c r="P108" s="133"/>
      <c r="Q108" s="137"/>
      <c r="R108" s="137"/>
      <c r="S108" s="137"/>
      <c r="T108" s="219"/>
      <c r="U108" s="220"/>
      <c r="V108" s="221"/>
      <c r="W108" s="221"/>
      <c r="X108" s="221"/>
      <c r="Y108" s="221"/>
      <c r="Z108" s="221"/>
      <c r="AA108" s="221"/>
      <c r="AB108" s="221"/>
      <c r="AC108" s="221"/>
      <c r="AD108" s="221"/>
      <c r="AE108" s="221"/>
      <c r="AF108" s="222"/>
      <c r="AG108" s="136"/>
      <c r="AH108" s="136"/>
      <c r="AI108" s="139"/>
      <c r="AJ108" s="139"/>
      <c r="AK108" s="134"/>
      <c r="AL108" s="134"/>
      <c r="AM108" s="134"/>
      <c r="AN108" s="140"/>
      <c r="AO108" s="141"/>
      <c r="AP108" s="188"/>
      <c r="AQ108" s="188"/>
      <c r="AR108" s="189"/>
      <c r="AS108" s="188"/>
      <c r="AT108" s="188"/>
      <c r="AU108" s="188"/>
      <c r="AV108" s="188"/>
      <c r="AW108" s="188"/>
      <c r="AX108" s="188"/>
      <c r="AY108" s="188"/>
      <c r="AZ108" s="188"/>
      <c r="BA108" s="135"/>
    </row>
    <row r="109" spans="1:53" s="88" customFormat="1">
      <c r="A109" s="9"/>
      <c r="C109" s="91"/>
      <c r="D109" s="91"/>
      <c r="E109" s="91"/>
      <c r="F109" s="91"/>
      <c r="G109" s="136"/>
      <c r="H109" s="137"/>
      <c r="I109" s="134"/>
      <c r="J109" s="133"/>
      <c r="K109" s="133"/>
      <c r="L109" s="133"/>
      <c r="M109" s="133"/>
      <c r="N109" s="133"/>
      <c r="O109" s="133"/>
      <c r="P109" s="133"/>
      <c r="Q109" s="137"/>
      <c r="R109" s="137"/>
      <c r="S109" s="137"/>
      <c r="T109" s="219"/>
      <c r="U109" s="220"/>
      <c r="V109" s="221"/>
      <c r="W109" s="221"/>
      <c r="X109" s="221"/>
      <c r="Y109" s="221"/>
      <c r="Z109" s="221"/>
      <c r="AA109" s="221"/>
      <c r="AB109" s="221"/>
      <c r="AC109" s="221"/>
      <c r="AD109" s="221"/>
      <c r="AE109" s="221"/>
      <c r="AF109" s="222"/>
      <c r="AG109" s="136"/>
      <c r="AH109" s="136"/>
      <c r="AI109" s="139"/>
      <c r="AJ109" s="139"/>
      <c r="AK109" s="134"/>
      <c r="AL109" s="134"/>
      <c r="AM109" s="134"/>
      <c r="AN109" s="140"/>
      <c r="AO109" s="141"/>
      <c r="AP109" s="188"/>
      <c r="AQ109" s="188"/>
      <c r="AR109" s="189"/>
      <c r="AS109" s="188"/>
      <c r="AT109" s="188"/>
      <c r="AU109" s="188"/>
      <c r="AV109" s="188"/>
      <c r="AW109" s="188"/>
      <c r="AX109" s="188"/>
      <c r="AY109" s="188"/>
      <c r="AZ109" s="188"/>
      <c r="BA109" s="135"/>
    </row>
    <row r="110" spans="1:53" s="88" customFormat="1">
      <c r="A110" s="9"/>
      <c r="C110" s="91"/>
      <c r="D110" s="91"/>
      <c r="E110" s="91"/>
      <c r="F110" s="91"/>
      <c r="G110" s="136"/>
      <c r="H110" s="137"/>
      <c r="I110" s="134"/>
      <c r="J110" s="133"/>
      <c r="K110" s="133"/>
      <c r="L110" s="133"/>
      <c r="M110" s="133"/>
      <c r="N110" s="133"/>
      <c r="O110" s="133"/>
      <c r="P110" s="133"/>
      <c r="Q110" s="137"/>
      <c r="R110" s="137"/>
      <c r="S110" s="137"/>
      <c r="T110" s="219"/>
      <c r="U110" s="220"/>
      <c r="V110" s="221"/>
      <c r="W110" s="221"/>
      <c r="X110" s="221"/>
      <c r="Y110" s="221"/>
      <c r="Z110" s="221"/>
      <c r="AA110" s="221"/>
      <c r="AB110" s="221"/>
      <c r="AC110" s="221"/>
      <c r="AD110" s="221"/>
      <c r="AE110" s="221"/>
      <c r="AF110" s="222"/>
      <c r="AG110" s="136"/>
      <c r="AH110" s="136"/>
      <c r="AI110" s="139"/>
      <c r="AJ110" s="139"/>
      <c r="AK110" s="134"/>
      <c r="AL110" s="134"/>
      <c r="AM110" s="134"/>
      <c r="AN110" s="140"/>
      <c r="AO110" s="141"/>
      <c r="AP110" s="188"/>
      <c r="AQ110" s="188"/>
      <c r="AR110" s="189"/>
      <c r="AS110" s="188"/>
      <c r="AT110" s="188"/>
      <c r="AU110" s="188"/>
      <c r="AV110" s="188"/>
      <c r="AW110" s="188"/>
      <c r="AX110" s="188"/>
      <c r="AY110" s="188"/>
      <c r="AZ110" s="188"/>
      <c r="BA110" s="135"/>
    </row>
    <row r="111" spans="1:53" s="88" customFormat="1">
      <c r="A111" s="9"/>
      <c r="C111" s="91"/>
      <c r="D111" s="91"/>
      <c r="E111" s="91"/>
      <c r="F111" s="91"/>
      <c r="G111" s="136"/>
      <c r="H111" s="137"/>
      <c r="I111" s="134"/>
      <c r="J111" s="133"/>
      <c r="K111" s="133"/>
      <c r="L111" s="133"/>
      <c r="M111" s="133"/>
      <c r="N111" s="133"/>
      <c r="O111" s="133"/>
      <c r="P111" s="133"/>
      <c r="Q111" s="137"/>
      <c r="R111" s="137"/>
      <c r="S111" s="137"/>
      <c r="T111" s="219"/>
      <c r="U111" s="220"/>
      <c r="V111" s="221"/>
      <c r="W111" s="221"/>
      <c r="X111" s="221"/>
      <c r="Y111" s="221"/>
      <c r="Z111" s="221"/>
      <c r="AA111" s="221"/>
      <c r="AB111" s="221"/>
      <c r="AC111" s="221"/>
      <c r="AD111" s="221"/>
      <c r="AE111" s="221"/>
      <c r="AF111" s="222"/>
      <c r="AG111" s="136"/>
      <c r="AH111" s="136"/>
      <c r="AI111" s="139"/>
      <c r="AJ111" s="139"/>
      <c r="AK111" s="134"/>
      <c r="AL111" s="134"/>
      <c r="AM111" s="134"/>
      <c r="AN111" s="140"/>
      <c r="AO111" s="141"/>
      <c r="AP111" s="188"/>
      <c r="AQ111" s="188"/>
      <c r="AR111" s="189"/>
      <c r="AS111" s="188"/>
      <c r="AT111" s="188"/>
      <c r="AU111" s="188"/>
      <c r="AV111" s="188"/>
      <c r="AW111" s="188"/>
      <c r="AX111" s="188"/>
      <c r="AY111" s="188"/>
      <c r="AZ111" s="188"/>
      <c r="BA111" s="135"/>
    </row>
    <row r="112" spans="1:53" s="88" customFormat="1">
      <c r="A112" s="9"/>
      <c r="C112" s="91"/>
      <c r="D112" s="91"/>
      <c r="E112" s="91"/>
      <c r="F112" s="91"/>
      <c r="G112" s="136"/>
      <c r="H112" s="137"/>
      <c r="I112" s="134"/>
      <c r="J112" s="133"/>
      <c r="K112" s="133"/>
      <c r="L112" s="133"/>
      <c r="M112" s="133"/>
      <c r="N112" s="133"/>
      <c r="O112" s="133"/>
      <c r="P112" s="133"/>
      <c r="Q112" s="137"/>
      <c r="R112" s="137"/>
      <c r="S112" s="137"/>
      <c r="T112" s="219"/>
      <c r="U112" s="220"/>
      <c r="V112" s="221"/>
      <c r="W112" s="221"/>
      <c r="X112" s="221"/>
      <c r="Y112" s="221"/>
      <c r="Z112" s="221"/>
      <c r="AA112" s="221"/>
      <c r="AB112" s="221"/>
      <c r="AC112" s="221"/>
      <c r="AD112" s="221"/>
      <c r="AE112" s="221"/>
      <c r="AF112" s="222"/>
      <c r="AG112" s="136"/>
      <c r="AH112" s="136"/>
      <c r="AI112" s="139"/>
      <c r="AJ112" s="139"/>
      <c r="AK112" s="134"/>
      <c r="AL112" s="134"/>
      <c r="AM112" s="134"/>
      <c r="AN112" s="140"/>
      <c r="AO112" s="141"/>
      <c r="AP112" s="188"/>
      <c r="AQ112" s="188"/>
      <c r="AR112" s="189"/>
      <c r="AS112" s="188"/>
      <c r="AT112" s="188"/>
      <c r="AU112" s="188"/>
      <c r="AV112" s="188"/>
      <c r="AW112" s="188"/>
      <c r="AX112" s="188"/>
      <c r="AY112" s="188"/>
      <c r="AZ112" s="188"/>
      <c r="BA112" s="135"/>
    </row>
    <row r="113" spans="1:53" s="88" customFormat="1">
      <c r="A113" s="9"/>
      <c r="C113" s="91"/>
      <c r="D113" s="91"/>
      <c r="E113" s="91"/>
      <c r="F113" s="91"/>
      <c r="G113" s="136"/>
      <c r="H113" s="137"/>
      <c r="I113" s="134"/>
      <c r="J113" s="133"/>
      <c r="K113" s="133"/>
      <c r="L113" s="133"/>
      <c r="M113" s="133"/>
      <c r="N113" s="133"/>
      <c r="O113" s="133"/>
      <c r="P113" s="133"/>
      <c r="Q113" s="137"/>
      <c r="R113" s="137"/>
      <c r="S113" s="137"/>
      <c r="T113" s="219"/>
      <c r="U113" s="220"/>
      <c r="V113" s="221"/>
      <c r="W113" s="221"/>
      <c r="X113" s="221"/>
      <c r="Y113" s="221"/>
      <c r="Z113" s="221"/>
      <c r="AA113" s="221"/>
      <c r="AB113" s="221"/>
      <c r="AC113" s="221"/>
      <c r="AD113" s="221"/>
      <c r="AE113" s="221"/>
      <c r="AF113" s="222"/>
      <c r="AG113" s="136"/>
      <c r="AH113" s="136"/>
      <c r="AI113" s="139"/>
      <c r="AJ113" s="139"/>
      <c r="AK113" s="134"/>
      <c r="AL113" s="134"/>
      <c r="AM113" s="134"/>
      <c r="AN113" s="140"/>
      <c r="AO113" s="141"/>
      <c r="AP113" s="188"/>
      <c r="AQ113" s="188"/>
      <c r="AR113" s="189"/>
      <c r="AS113" s="188"/>
      <c r="AT113" s="188"/>
      <c r="AU113" s="188"/>
      <c r="AV113" s="188"/>
      <c r="AW113" s="188"/>
      <c r="AX113" s="188"/>
      <c r="AY113" s="188"/>
      <c r="AZ113" s="188"/>
      <c r="BA113" s="135"/>
    </row>
    <row r="114" spans="1:53" s="88" customFormat="1">
      <c r="A114" s="9"/>
      <c r="C114" s="91"/>
      <c r="D114" s="91"/>
      <c r="E114" s="91"/>
      <c r="F114" s="91"/>
      <c r="G114" s="136"/>
      <c r="H114" s="137"/>
      <c r="I114" s="134"/>
      <c r="J114" s="133"/>
      <c r="K114" s="133"/>
      <c r="L114" s="133"/>
      <c r="M114" s="133"/>
      <c r="N114" s="133"/>
      <c r="O114" s="133"/>
      <c r="P114" s="133"/>
      <c r="Q114" s="137"/>
      <c r="R114" s="137"/>
      <c r="S114" s="137"/>
      <c r="T114" s="219"/>
      <c r="U114" s="220"/>
      <c r="V114" s="221"/>
      <c r="W114" s="221"/>
      <c r="X114" s="221"/>
      <c r="Y114" s="221"/>
      <c r="Z114" s="221"/>
      <c r="AA114" s="221"/>
      <c r="AB114" s="221"/>
      <c r="AC114" s="221"/>
      <c r="AD114" s="221"/>
      <c r="AE114" s="221"/>
      <c r="AF114" s="222"/>
      <c r="AG114" s="136"/>
      <c r="AH114" s="136"/>
      <c r="AI114" s="139"/>
      <c r="AJ114" s="139"/>
      <c r="AK114" s="134"/>
      <c r="AL114" s="134"/>
      <c r="AM114" s="134"/>
      <c r="AN114" s="140"/>
      <c r="AO114" s="141"/>
      <c r="AP114" s="188"/>
      <c r="AQ114" s="188"/>
      <c r="AR114" s="189"/>
      <c r="AS114" s="188"/>
      <c r="AT114" s="188"/>
      <c r="AU114" s="188"/>
      <c r="AV114" s="188"/>
      <c r="AW114" s="188"/>
      <c r="AX114" s="188"/>
      <c r="AY114" s="188"/>
      <c r="AZ114" s="188"/>
      <c r="BA114" s="135"/>
    </row>
    <row r="115" spans="1:53" s="88" customFormat="1">
      <c r="A115" s="9"/>
      <c r="C115" s="91"/>
      <c r="D115" s="91"/>
      <c r="E115" s="91"/>
      <c r="F115" s="91"/>
      <c r="G115" s="136"/>
      <c r="H115" s="137"/>
      <c r="I115" s="134"/>
      <c r="J115" s="133"/>
      <c r="K115" s="133"/>
      <c r="L115" s="133"/>
      <c r="M115" s="133"/>
      <c r="N115" s="133"/>
      <c r="O115" s="133"/>
      <c r="P115" s="133"/>
      <c r="Q115" s="137"/>
      <c r="R115" s="137"/>
      <c r="S115" s="137"/>
      <c r="T115" s="219"/>
      <c r="U115" s="220"/>
      <c r="V115" s="221"/>
      <c r="W115" s="221"/>
      <c r="X115" s="221"/>
      <c r="Y115" s="221"/>
      <c r="Z115" s="221"/>
      <c r="AA115" s="221"/>
      <c r="AB115" s="221"/>
      <c r="AC115" s="221"/>
      <c r="AD115" s="221"/>
      <c r="AE115" s="221"/>
      <c r="AF115" s="222"/>
      <c r="AG115" s="136"/>
      <c r="AH115" s="136"/>
      <c r="AI115" s="139"/>
      <c r="AJ115" s="139"/>
      <c r="AK115" s="134"/>
      <c r="AL115" s="134"/>
      <c r="AM115" s="134"/>
      <c r="AN115" s="140"/>
      <c r="AO115" s="141"/>
      <c r="AP115" s="188"/>
      <c r="AQ115" s="188"/>
      <c r="AR115" s="189"/>
      <c r="AS115" s="188"/>
      <c r="AT115" s="188"/>
      <c r="AU115" s="188"/>
      <c r="AV115" s="188"/>
      <c r="AW115" s="188"/>
      <c r="AX115" s="188"/>
      <c r="AY115" s="188"/>
      <c r="AZ115" s="188"/>
      <c r="BA115" s="135"/>
    </row>
    <row r="116" spans="1:53" s="88" customFormat="1">
      <c r="A116" s="9"/>
      <c r="C116" s="91"/>
      <c r="D116" s="91"/>
      <c r="E116" s="91"/>
      <c r="F116" s="91"/>
      <c r="G116" s="136"/>
      <c r="H116" s="137"/>
      <c r="I116" s="134"/>
      <c r="J116" s="133"/>
      <c r="K116" s="133"/>
      <c r="L116" s="133"/>
      <c r="M116" s="133"/>
      <c r="N116" s="133"/>
      <c r="O116" s="133"/>
      <c r="P116" s="133"/>
      <c r="Q116" s="137"/>
      <c r="R116" s="137"/>
      <c r="S116" s="137"/>
      <c r="T116" s="219"/>
      <c r="U116" s="220"/>
      <c r="V116" s="221"/>
      <c r="W116" s="221"/>
      <c r="X116" s="221"/>
      <c r="Y116" s="221"/>
      <c r="Z116" s="221"/>
      <c r="AA116" s="221"/>
      <c r="AB116" s="221"/>
      <c r="AC116" s="221"/>
      <c r="AD116" s="221"/>
      <c r="AE116" s="221"/>
      <c r="AF116" s="222"/>
      <c r="AG116" s="136"/>
      <c r="AH116" s="136"/>
      <c r="AI116" s="139"/>
      <c r="AJ116" s="139"/>
      <c r="AK116" s="134"/>
      <c r="AL116" s="134"/>
      <c r="AM116" s="134"/>
      <c r="AN116" s="140"/>
      <c r="AO116" s="141"/>
      <c r="AP116" s="188"/>
      <c r="AQ116" s="188"/>
      <c r="AR116" s="189"/>
      <c r="AS116" s="188"/>
      <c r="AT116" s="188"/>
      <c r="AU116" s="188"/>
      <c r="AV116" s="188"/>
      <c r="AW116" s="188"/>
      <c r="AX116" s="188"/>
      <c r="AY116" s="188"/>
      <c r="AZ116" s="188"/>
      <c r="BA116" s="135"/>
    </row>
    <row r="117" spans="1:53" s="88" customFormat="1">
      <c r="A117" s="9"/>
      <c r="C117" s="91"/>
      <c r="D117" s="91"/>
      <c r="E117" s="91"/>
      <c r="F117" s="91"/>
      <c r="G117" s="136"/>
      <c r="H117" s="137"/>
      <c r="I117" s="134"/>
      <c r="J117" s="133"/>
      <c r="K117" s="133"/>
      <c r="L117" s="133"/>
      <c r="M117" s="133"/>
      <c r="N117" s="133"/>
      <c r="O117" s="133"/>
      <c r="P117" s="133"/>
      <c r="Q117" s="137"/>
      <c r="R117" s="137"/>
      <c r="S117" s="137"/>
      <c r="T117" s="219"/>
      <c r="U117" s="220"/>
      <c r="V117" s="221"/>
      <c r="W117" s="221"/>
      <c r="X117" s="221"/>
      <c r="Y117" s="221"/>
      <c r="Z117" s="221"/>
      <c r="AA117" s="221"/>
      <c r="AB117" s="221"/>
      <c r="AC117" s="221"/>
      <c r="AD117" s="221"/>
      <c r="AE117" s="221"/>
      <c r="AF117" s="222"/>
      <c r="AG117" s="136"/>
      <c r="AH117" s="136"/>
      <c r="AI117" s="139"/>
      <c r="AJ117" s="139"/>
      <c r="AK117" s="134"/>
      <c r="AL117" s="134"/>
      <c r="AM117" s="134"/>
      <c r="AN117" s="140"/>
      <c r="AO117" s="141"/>
      <c r="AP117" s="188"/>
      <c r="AQ117" s="188"/>
      <c r="AR117" s="189"/>
      <c r="AS117" s="188"/>
      <c r="AT117" s="188"/>
      <c r="AU117" s="188"/>
      <c r="AV117" s="188"/>
      <c r="AW117" s="188"/>
      <c r="AX117" s="188"/>
      <c r="AY117" s="188"/>
      <c r="AZ117" s="188"/>
      <c r="BA117" s="135"/>
    </row>
    <row r="118" spans="1:53" s="88" customFormat="1">
      <c r="A118" s="9"/>
      <c r="C118" s="91"/>
      <c r="D118" s="91"/>
      <c r="E118" s="91"/>
      <c r="F118" s="91"/>
      <c r="G118" s="136"/>
      <c r="H118" s="137"/>
      <c r="I118" s="134"/>
      <c r="J118" s="133"/>
      <c r="K118" s="133"/>
      <c r="L118" s="133"/>
      <c r="M118" s="133"/>
      <c r="N118" s="133"/>
      <c r="O118" s="133"/>
      <c r="P118" s="133"/>
      <c r="Q118" s="137"/>
      <c r="R118" s="137"/>
      <c r="S118" s="137"/>
      <c r="T118" s="219"/>
      <c r="U118" s="220"/>
      <c r="V118" s="221"/>
      <c r="W118" s="221"/>
      <c r="X118" s="221"/>
      <c r="Y118" s="221"/>
      <c r="Z118" s="221"/>
      <c r="AA118" s="221"/>
      <c r="AB118" s="221"/>
      <c r="AC118" s="221"/>
      <c r="AD118" s="221"/>
      <c r="AE118" s="221"/>
      <c r="AF118" s="222"/>
      <c r="AG118" s="136"/>
      <c r="AH118" s="136"/>
      <c r="AI118" s="139"/>
      <c r="AJ118" s="139"/>
      <c r="AK118" s="134"/>
      <c r="AL118" s="134"/>
      <c r="AM118" s="134"/>
      <c r="AN118" s="140"/>
      <c r="AO118" s="141"/>
      <c r="AP118" s="188"/>
      <c r="AQ118" s="188"/>
      <c r="AR118" s="189"/>
      <c r="AS118" s="188"/>
      <c r="AT118" s="188"/>
      <c r="AU118" s="188"/>
      <c r="AV118" s="188"/>
      <c r="AW118" s="188"/>
      <c r="AX118" s="188"/>
      <c r="AY118" s="188"/>
      <c r="AZ118" s="188"/>
      <c r="BA118" s="135"/>
    </row>
    <row r="119" spans="1:53" s="88" customFormat="1">
      <c r="A119" s="9"/>
      <c r="C119" s="91"/>
      <c r="D119" s="91"/>
      <c r="E119" s="91"/>
      <c r="F119" s="91"/>
      <c r="G119" s="136"/>
      <c r="H119" s="137"/>
      <c r="I119" s="134"/>
      <c r="J119" s="133"/>
      <c r="K119" s="133"/>
      <c r="L119" s="133"/>
      <c r="M119" s="133"/>
      <c r="N119" s="133"/>
      <c r="O119" s="133"/>
      <c r="P119" s="133"/>
      <c r="Q119" s="137"/>
      <c r="R119" s="137"/>
      <c r="S119" s="137"/>
      <c r="T119" s="219"/>
      <c r="U119" s="220"/>
      <c r="V119" s="221"/>
      <c r="W119" s="221"/>
      <c r="X119" s="221"/>
      <c r="Y119" s="221"/>
      <c r="Z119" s="221"/>
      <c r="AA119" s="221"/>
      <c r="AB119" s="221"/>
      <c r="AC119" s="221"/>
      <c r="AD119" s="221"/>
      <c r="AE119" s="221"/>
      <c r="AF119" s="222"/>
      <c r="AG119" s="136"/>
      <c r="AH119" s="136"/>
      <c r="AI119" s="139"/>
      <c r="AJ119" s="139"/>
      <c r="AK119" s="134"/>
      <c r="AL119" s="134"/>
      <c r="AM119" s="134"/>
      <c r="AN119" s="140"/>
      <c r="AO119" s="141"/>
      <c r="AP119" s="188"/>
      <c r="AQ119" s="188"/>
      <c r="AR119" s="189"/>
      <c r="AS119" s="188"/>
      <c r="AT119" s="188"/>
      <c r="AU119" s="188"/>
      <c r="AV119" s="188"/>
      <c r="AW119" s="188"/>
      <c r="AX119" s="188"/>
      <c r="AY119" s="188"/>
      <c r="AZ119" s="188"/>
      <c r="BA119" s="135"/>
    </row>
    <row r="120" spans="1:53" s="88" customFormat="1">
      <c r="A120" s="9"/>
      <c r="C120" s="91"/>
      <c r="D120" s="91"/>
      <c r="E120" s="91"/>
      <c r="F120" s="91"/>
      <c r="G120" s="136"/>
      <c r="H120" s="137"/>
      <c r="I120" s="134"/>
      <c r="J120" s="133"/>
      <c r="K120" s="133"/>
      <c r="L120" s="133"/>
      <c r="M120" s="133"/>
      <c r="N120" s="133"/>
      <c r="O120" s="133"/>
      <c r="P120" s="133"/>
      <c r="Q120" s="137"/>
      <c r="R120" s="137"/>
      <c r="S120" s="137"/>
      <c r="T120" s="219"/>
      <c r="U120" s="220"/>
      <c r="V120" s="221"/>
      <c r="W120" s="221"/>
      <c r="X120" s="221"/>
      <c r="Y120" s="221"/>
      <c r="Z120" s="221"/>
      <c r="AA120" s="221"/>
      <c r="AB120" s="221"/>
      <c r="AC120" s="221"/>
      <c r="AD120" s="221"/>
      <c r="AE120" s="221"/>
      <c r="AF120" s="222"/>
      <c r="AG120" s="136"/>
      <c r="AH120" s="136"/>
      <c r="AI120" s="139"/>
      <c r="AJ120" s="139"/>
      <c r="AK120" s="134"/>
      <c r="AL120" s="134"/>
      <c r="AM120" s="134"/>
      <c r="AN120" s="140"/>
      <c r="AO120" s="141"/>
      <c r="AP120" s="188"/>
      <c r="AQ120" s="188"/>
      <c r="AR120" s="189"/>
      <c r="AS120" s="188"/>
      <c r="AT120" s="188"/>
      <c r="AU120" s="188"/>
      <c r="AV120" s="188"/>
      <c r="AW120" s="188"/>
      <c r="AX120" s="188"/>
      <c r="AY120" s="188"/>
      <c r="AZ120" s="188"/>
      <c r="BA120" s="135"/>
    </row>
    <row r="121" spans="1:53" s="88" customFormat="1">
      <c r="A121" s="9"/>
      <c r="C121" s="91"/>
      <c r="D121" s="91"/>
      <c r="E121" s="91"/>
      <c r="F121" s="91"/>
      <c r="G121" s="136"/>
      <c r="H121" s="137"/>
      <c r="I121" s="134"/>
      <c r="J121" s="133"/>
      <c r="K121" s="133"/>
      <c r="L121" s="133"/>
      <c r="M121" s="133"/>
      <c r="N121" s="133"/>
      <c r="O121" s="133"/>
      <c r="P121" s="133"/>
      <c r="Q121" s="137"/>
      <c r="R121" s="137"/>
      <c r="S121" s="137"/>
      <c r="T121" s="219"/>
      <c r="U121" s="220"/>
      <c r="V121" s="221"/>
      <c r="W121" s="221"/>
      <c r="X121" s="221"/>
      <c r="Y121" s="221"/>
      <c r="Z121" s="221"/>
      <c r="AA121" s="221"/>
      <c r="AB121" s="221"/>
      <c r="AC121" s="221"/>
      <c r="AD121" s="221"/>
      <c r="AE121" s="221"/>
      <c r="AF121" s="222"/>
      <c r="AG121" s="136"/>
      <c r="AH121" s="136"/>
      <c r="AI121" s="139"/>
      <c r="AJ121" s="139"/>
      <c r="AK121" s="134"/>
      <c r="AL121" s="134"/>
      <c r="AM121" s="134"/>
      <c r="AN121" s="140"/>
      <c r="AO121" s="141"/>
      <c r="AP121" s="188"/>
      <c r="AQ121" s="188"/>
      <c r="AR121" s="189"/>
      <c r="AS121" s="188"/>
      <c r="AT121" s="188"/>
      <c r="AU121" s="188"/>
      <c r="AV121" s="188"/>
      <c r="AW121" s="188"/>
      <c r="AX121" s="188"/>
      <c r="AY121" s="188"/>
      <c r="AZ121" s="188"/>
      <c r="BA121" s="135"/>
    </row>
    <row r="122" spans="1:53" s="88" customFormat="1">
      <c r="A122" s="9"/>
      <c r="C122" s="91"/>
      <c r="D122" s="91"/>
      <c r="E122" s="91"/>
      <c r="F122" s="91"/>
      <c r="G122" s="136"/>
      <c r="H122" s="137"/>
      <c r="I122" s="134"/>
      <c r="J122" s="133"/>
      <c r="K122" s="133"/>
      <c r="L122" s="133"/>
      <c r="M122" s="133"/>
      <c r="N122" s="133"/>
      <c r="O122" s="133"/>
      <c r="P122" s="133"/>
      <c r="Q122" s="137"/>
      <c r="R122" s="137"/>
      <c r="S122" s="137"/>
      <c r="T122" s="219"/>
      <c r="U122" s="220"/>
      <c r="V122" s="221"/>
      <c r="W122" s="221"/>
      <c r="X122" s="221"/>
      <c r="Y122" s="221"/>
      <c r="Z122" s="221"/>
      <c r="AA122" s="221"/>
      <c r="AB122" s="221"/>
      <c r="AC122" s="221"/>
      <c r="AD122" s="221"/>
      <c r="AE122" s="221"/>
      <c r="AF122" s="222"/>
      <c r="AG122" s="136"/>
      <c r="AH122" s="136"/>
      <c r="AI122" s="139"/>
      <c r="AJ122" s="139"/>
      <c r="AK122" s="134"/>
      <c r="AL122" s="134"/>
      <c r="AM122" s="134"/>
      <c r="AN122" s="140"/>
      <c r="AO122" s="141"/>
      <c r="AP122" s="188"/>
      <c r="AQ122" s="188"/>
      <c r="AR122" s="189"/>
      <c r="AS122" s="188"/>
      <c r="AT122" s="188"/>
      <c r="AU122" s="188"/>
      <c r="AV122" s="188"/>
      <c r="AW122" s="188"/>
      <c r="AX122" s="188"/>
      <c r="AY122" s="188"/>
      <c r="AZ122" s="188"/>
      <c r="BA122" s="135"/>
    </row>
    <row r="123" spans="1:53" s="88" customFormat="1">
      <c r="A123" s="9"/>
      <c r="C123" s="91"/>
      <c r="D123" s="91"/>
      <c r="E123" s="91"/>
      <c r="F123" s="91"/>
      <c r="G123" s="136"/>
      <c r="H123" s="137"/>
      <c r="I123" s="134"/>
      <c r="J123" s="133"/>
      <c r="K123" s="133"/>
      <c r="L123" s="133"/>
      <c r="M123" s="133"/>
      <c r="N123" s="133"/>
      <c r="O123" s="133"/>
      <c r="P123" s="133"/>
      <c r="Q123" s="137"/>
      <c r="R123" s="137"/>
      <c r="S123" s="137"/>
      <c r="T123" s="219"/>
      <c r="U123" s="220"/>
      <c r="V123" s="221"/>
      <c r="W123" s="221"/>
      <c r="X123" s="221"/>
      <c r="Y123" s="221"/>
      <c r="Z123" s="221"/>
      <c r="AA123" s="221"/>
      <c r="AB123" s="221"/>
      <c r="AC123" s="221"/>
      <c r="AD123" s="221"/>
      <c r="AE123" s="221"/>
      <c r="AF123" s="222"/>
      <c r="AG123" s="136"/>
      <c r="AH123" s="136"/>
      <c r="AI123" s="139"/>
      <c r="AJ123" s="139"/>
      <c r="AK123" s="134"/>
      <c r="AL123" s="134"/>
      <c r="AM123" s="134"/>
      <c r="AN123" s="140"/>
      <c r="AO123" s="141"/>
      <c r="AP123" s="188"/>
      <c r="AQ123" s="188"/>
      <c r="AR123" s="189"/>
      <c r="AS123" s="188"/>
      <c r="AT123" s="188"/>
      <c r="AU123" s="188"/>
      <c r="AV123" s="188"/>
      <c r="AW123" s="188"/>
      <c r="AX123" s="188"/>
      <c r="AY123" s="188"/>
      <c r="AZ123" s="188"/>
      <c r="BA123" s="135"/>
    </row>
    <row r="124" spans="1:53" s="88" customFormat="1">
      <c r="A124" s="9"/>
      <c r="C124" s="91"/>
      <c r="D124" s="91"/>
      <c r="E124" s="91"/>
      <c r="F124" s="91"/>
      <c r="G124" s="136"/>
      <c r="H124" s="137"/>
      <c r="I124" s="134"/>
      <c r="J124" s="133"/>
      <c r="K124" s="133"/>
      <c r="L124" s="133"/>
      <c r="M124" s="133"/>
      <c r="N124" s="133"/>
      <c r="O124" s="133"/>
      <c r="P124" s="133"/>
      <c r="Q124" s="137"/>
      <c r="R124" s="137"/>
      <c r="S124" s="137"/>
      <c r="T124" s="219"/>
      <c r="U124" s="220"/>
      <c r="V124" s="221"/>
      <c r="W124" s="221"/>
      <c r="X124" s="221"/>
      <c r="Y124" s="221"/>
      <c r="Z124" s="221"/>
      <c r="AA124" s="221"/>
      <c r="AB124" s="221"/>
      <c r="AC124" s="221"/>
      <c r="AD124" s="221"/>
      <c r="AE124" s="221"/>
      <c r="AF124" s="222"/>
      <c r="AG124" s="136"/>
      <c r="AH124" s="136"/>
      <c r="AI124" s="139"/>
      <c r="AJ124" s="139"/>
      <c r="AK124" s="134"/>
      <c r="AL124" s="134"/>
      <c r="AM124" s="134"/>
      <c r="AN124" s="140"/>
      <c r="AO124" s="141"/>
      <c r="AP124" s="188"/>
      <c r="AQ124" s="188"/>
      <c r="AR124" s="189"/>
      <c r="AS124" s="188"/>
      <c r="AT124" s="188"/>
      <c r="AU124" s="188"/>
      <c r="AV124" s="188"/>
      <c r="AW124" s="188"/>
      <c r="AX124" s="188"/>
      <c r="AY124" s="188"/>
      <c r="AZ124" s="188"/>
      <c r="BA124" s="135"/>
    </row>
    <row r="125" spans="1:53" s="88" customFormat="1">
      <c r="A125" s="9"/>
      <c r="C125" s="91"/>
      <c r="D125" s="91"/>
      <c r="E125" s="91"/>
      <c r="F125" s="91"/>
      <c r="G125" s="136"/>
      <c r="H125" s="137"/>
      <c r="I125" s="134"/>
      <c r="J125" s="133"/>
      <c r="K125" s="133"/>
      <c r="L125" s="133"/>
      <c r="M125" s="133"/>
      <c r="N125" s="133"/>
      <c r="O125" s="133"/>
      <c r="P125" s="133"/>
      <c r="Q125" s="137"/>
      <c r="R125" s="137"/>
      <c r="S125" s="137"/>
      <c r="T125" s="219"/>
      <c r="U125" s="220"/>
      <c r="V125" s="221"/>
      <c r="W125" s="221"/>
      <c r="X125" s="221"/>
      <c r="Y125" s="221"/>
      <c r="Z125" s="221"/>
      <c r="AA125" s="221"/>
      <c r="AB125" s="221"/>
      <c r="AC125" s="221"/>
      <c r="AD125" s="221"/>
      <c r="AE125" s="221"/>
      <c r="AF125" s="222"/>
      <c r="AG125" s="136"/>
      <c r="AH125" s="136"/>
      <c r="AI125" s="139"/>
      <c r="AJ125" s="139"/>
      <c r="AK125" s="134"/>
      <c r="AL125" s="134"/>
      <c r="AM125" s="134"/>
      <c r="AN125" s="140"/>
      <c r="AO125" s="141"/>
      <c r="AP125" s="188"/>
      <c r="AQ125" s="188"/>
      <c r="AR125" s="189"/>
      <c r="AS125" s="188"/>
      <c r="AT125" s="188"/>
      <c r="AU125" s="188"/>
      <c r="AV125" s="188"/>
      <c r="AW125" s="188"/>
      <c r="AX125" s="188"/>
      <c r="AY125" s="188"/>
      <c r="AZ125" s="188"/>
      <c r="BA125" s="135"/>
    </row>
    <row r="126" spans="1:53" s="88" customFormat="1">
      <c r="A126" s="9"/>
      <c r="C126" s="91"/>
      <c r="D126" s="91"/>
      <c r="E126" s="91"/>
      <c r="F126" s="91"/>
      <c r="G126" s="136"/>
      <c r="H126" s="137"/>
      <c r="I126" s="134"/>
      <c r="J126" s="133"/>
      <c r="K126" s="133"/>
      <c r="L126" s="133"/>
      <c r="M126" s="133"/>
      <c r="N126" s="133"/>
      <c r="O126" s="133"/>
      <c r="P126" s="133"/>
      <c r="Q126" s="137"/>
      <c r="R126" s="137"/>
      <c r="S126" s="137"/>
      <c r="T126" s="219"/>
      <c r="U126" s="220"/>
      <c r="V126" s="221"/>
      <c r="W126" s="221"/>
      <c r="X126" s="221"/>
      <c r="Y126" s="221"/>
      <c r="Z126" s="221"/>
      <c r="AA126" s="221"/>
      <c r="AB126" s="221"/>
      <c r="AC126" s="221"/>
      <c r="AD126" s="221"/>
      <c r="AE126" s="221"/>
      <c r="AF126" s="222"/>
      <c r="AG126" s="136"/>
      <c r="AH126" s="136"/>
      <c r="AI126" s="139"/>
      <c r="AJ126" s="139"/>
      <c r="AK126" s="134"/>
      <c r="AL126" s="134"/>
      <c r="AM126" s="134"/>
      <c r="AN126" s="140"/>
      <c r="AO126" s="141"/>
      <c r="AP126" s="188"/>
      <c r="AQ126" s="188"/>
      <c r="AR126" s="189"/>
      <c r="AS126" s="188"/>
      <c r="AT126" s="188"/>
      <c r="AU126" s="188"/>
      <c r="AV126" s="188"/>
      <c r="AW126" s="188"/>
      <c r="AX126" s="188"/>
      <c r="AY126" s="188"/>
      <c r="AZ126" s="188"/>
      <c r="BA126" s="135"/>
    </row>
    <row r="127" spans="1:53" s="88" customFormat="1">
      <c r="A127" s="9"/>
      <c r="C127" s="91"/>
      <c r="D127" s="91"/>
      <c r="E127" s="91"/>
      <c r="F127" s="91"/>
      <c r="G127" s="136"/>
      <c r="H127" s="137"/>
      <c r="I127" s="134"/>
      <c r="J127" s="133"/>
      <c r="K127" s="133"/>
      <c r="L127" s="133"/>
      <c r="M127" s="133"/>
      <c r="N127" s="133"/>
      <c r="O127" s="133"/>
      <c r="P127" s="133"/>
      <c r="Q127" s="137"/>
      <c r="R127" s="137"/>
      <c r="S127" s="137"/>
      <c r="T127" s="219"/>
      <c r="U127" s="220"/>
      <c r="V127" s="221"/>
      <c r="W127" s="221"/>
      <c r="X127" s="221"/>
      <c r="Y127" s="221"/>
      <c r="Z127" s="221"/>
      <c r="AA127" s="221"/>
      <c r="AB127" s="221"/>
      <c r="AC127" s="221"/>
      <c r="AD127" s="221"/>
      <c r="AE127" s="221"/>
      <c r="AF127" s="222"/>
      <c r="AG127" s="136"/>
      <c r="AH127" s="136"/>
      <c r="AI127" s="139"/>
      <c r="AJ127" s="139"/>
      <c r="AK127" s="134"/>
      <c r="AL127" s="134"/>
      <c r="AM127" s="134"/>
      <c r="AN127" s="140"/>
      <c r="AO127" s="141"/>
      <c r="AP127" s="188"/>
      <c r="AQ127" s="188"/>
      <c r="AR127" s="189"/>
      <c r="AS127" s="188"/>
      <c r="AT127" s="188"/>
      <c r="AU127" s="188"/>
      <c r="AV127" s="188"/>
      <c r="AW127" s="188"/>
      <c r="AX127" s="188"/>
      <c r="AY127" s="188"/>
      <c r="AZ127" s="188"/>
      <c r="BA127" s="135"/>
    </row>
    <row r="128" spans="1:53" s="88" customFormat="1">
      <c r="A128" s="9"/>
      <c r="C128" s="91"/>
      <c r="D128" s="91"/>
      <c r="E128" s="91"/>
      <c r="F128" s="91"/>
      <c r="G128" s="136"/>
      <c r="H128" s="137"/>
      <c r="I128" s="134"/>
      <c r="J128" s="133"/>
      <c r="K128" s="133"/>
      <c r="L128" s="133"/>
      <c r="M128" s="133"/>
      <c r="N128" s="133"/>
      <c r="O128" s="133"/>
      <c r="P128" s="133"/>
      <c r="Q128" s="137"/>
      <c r="R128" s="137"/>
      <c r="S128" s="137"/>
      <c r="T128" s="219"/>
      <c r="U128" s="220"/>
      <c r="V128" s="221"/>
      <c r="W128" s="221"/>
      <c r="X128" s="221"/>
      <c r="Y128" s="221"/>
      <c r="Z128" s="221"/>
      <c r="AA128" s="221"/>
      <c r="AB128" s="221"/>
      <c r="AC128" s="221"/>
      <c r="AD128" s="221"/>
      <c r="AE128" s="221"/>
      <c r="AF128" s="222"/>
      <c r="AG128" s="136"/>
      <c r="AH128" s="136"/>
      <c r="AI128" s="139"/>
      <c r="AJ128" s="139"/>
      <c r="AK128" s="134"/>
      <c r="AL128" s="134"/>
      <c r="AM128" s="134"/>
      <c r="AN128" s="140"/>
      <c r="AO128" s="141"/>
      <c r="AP128" s="188"/>
      <c r="AQ128" s="188"/>
      <c r="AR128" s="189"/>
      <c r="AS128" s="188"/>
      <c r="AT128" s="188"/>
      <c r="AU128" s="188"/>
      <c r="AV128" s="188"/>
      <c r="AW128" s="188"/>
      <c r="AX128" s="188"/>
      <c r="AY128" s="188"/>
      <c r="AZ128" s="188"/>
      <c r="BA128" s="135"/>
    </row>
    <row r="129" spans="1:53" s="88" customFormat="1">
      <c r="A129" s="9"/>
      <c r="C129" s="91"/>
      <c r="D129" s="91"/>
      <c r="E129" s="91"/>
      <c r="F129" s="91"/>
      <c r="G129" s="136"/>
      <c r="H129" s="137"/>
      <c r="I129" s="134"/>
      <c r="J129" s="133"/>
      <c r="K129" s="133"/>
      <c r="L129" s="133"/>
      <c r="M129" s="133"/>
      <c r="N129" s="133"/>
      <c r="O129" s="133"/>
      <c r="P129" s="133"/>
      <c r="Q129" s="137"/>
      <c r="R129" s="137"/>
      <c r="S129" s="137"/>
      <c r="T129" s="219"/>
      <c r="U129" s="220"/>
      <c r="V129" s="221"/>
      <c r="W129" s="221"/>
      <c r="X129" s="221"/>
      <c r="Y129" s="221"/>
      <c r="Z129" s="221"/>
      <c r="AA129" s="221"/>
      <c r="AB129" s="221"/>
      <c r="AC129" s="221"/>
      <c r="AD129" s="221"/>
      <c r="AE129" s="221"/>
      <c r="AF129" s="222"/>
      <c r="AG129" s="136"/>
      <c r="AH129" s="136"/>
      <c r="AI129" s="139"/>
      <c r="AJ129" s="139"/>
      <c r="AK129" s="134"/>
      <c r="AL129" s="134"/>
      <c r="AM129" s="134"/>
      <c r="AN129" s="140"/>
      <c r="AO129" s="141"/>
      <c r="AP129" s="188"/>
      <c r="AQ129" s="188"/>
      <c r="AR129" s="189"/>
      <c r="AS129" s="188"/>
      <c r="AT129" s="188"/>
      <c r="AU129" s="188"/>
      <c r="AV129" s="188"/>
      <c r="AW129" s="188"/>
      <c r="AX129" s="188"/>
      <c r="AY129" s="188"/>
      <c r="AZ129" s="188"/>
      <c r="BA129" s="135"/>
    </row>
    <row r="130" spans="1:53" s="88" customFormat="1">
      <c r="A130" s="9"/>
      <c r="C130" s="91"/>
      <c r="D130" s="91"/>
      <c r="E130" s="91"/>
      <c r="F130" s="91"/>
      <c r="G130" s="136"/>
      <c r="H130" s="137"/>
      <c r="I130" s="134"/>
      <c r="J130" s="133"/>
      <c r="K130" s="133"/>
      <c r="L130" s="133"/>
      <c r="M130" s="133"/>
      <c r="N130" s="133"/>
      <c r="O130" s="133"/>
      <c r="P130" s="133"/>
      <c r="Q130" s="137"/>
      <c r="R130" s="137"/>
      <c r="S130" s="137"/>
      <c r="T130" s="219"/>
      <c r="U130" s="220"/>
      <c r="V130" s="221"/>
      <c r="W130" s="221"/>
      <c r="X130" s="221"/>
      <c r="Y130" s="221"/>
      <c r="Z130" s="221"/>
      <c r="AA130" s="221"/>
      <c r="AB130" s="221"/>
      <c r="AC130" s="221"/>
      <c r="AD130" s="221"/>
      <c r="AE130" s="221"/>
      <c r="AF130" s="222"/>
      <c r="AG130" s="136"/>
      <c r="AH130" s="136"/>
      <c r="AI130" s="139"/>
      <c r="AJ130" s="139"/>
      <c r="AK130" s="134"/>
      <c r="AL130" s="134"/>
      <c r="AM130" s="134"/>
      <c r="AN130" s="140"/>
      <c r="AO130" s="141"/>
      <c r="AP130" s="188"/>
      <c r="AQ130" s="188"/>
      <c r="AR130" s="189"/>
      <c r="AS130" s="188"/>
      <c r="AT130" s="188"/>
      <c r="AU130" s="188"/>
      <c r="AV130" s="188"/>
      <c r="AW130" s="188"/>
      <c r="AX130" s="188"/>
      <c r="AY130" s="188"/>
      <c r="AZ130" s="188"/>
      <c r="BA130" s="135"/>
    </row>
    <row r="131" spans="1:53" s="88" customFormat="1">
      <c r="A131" s="9"/>
      <c r="C131" s="91"/>
      <c r="D131" s="91"/>
      <c r="E131" s="91"/>
      <c r="F131" s="91"/>
      <c r="G131" s="136"/>
      <c r="H131" s="137"/>
      <c r="I131" s="134"/>
      <c r="J131" s="133"/>
      <c r="K131" s="133"/>
      <c r="L131" s="133"/>
      <c r="M131" s="133"/>
      <c r="N131" s="133"/>
      <c r="O131" s="133"/>
      <c r="P131" s="133"/>
      <c r="Q131" s="137"/>
      <c r="R131" s="137"/>
      <c r="S131" s="137"/>
      <c r="T131" s="219"/>
      <c r="U131" s="220"/>
      <c r="V131" s="221"/>
      <c r="W131" s="221"/>
      <c r="X131" s="221"/>
      <c r="Y131" s="221"/>
      <c r="Z131" s="221"/>
      <c r="AA131" s="221"/>
      <c r="AB131" s="221"/>
      <c r="AC131" s="221"/>
      <c r="AD131" s="221"/>
      <c r="AE131" s="221"/>
      <c r="AF131" s="222"/>
      <c r="AG131" s="136"/>
      <c r="AH131" s="136"/>
      <c r="AI131" s="139"/>
      <c r="AJ131" s="139"/>
      <c r="AK131" s="134"/>
      <c r="AL131" s="134"/>
      <c r="AM131" s="134"/>
      <c r="AN131" s="140"/>
      <c r="AO131" s="141"/>
      <c r="AP131" s="188"/>
      <c r="AQ131" s="188"/>
      <c r="AR131" s="189"/>
      <c r="AS131" s="188"/>
      <c r="AT131" s="188"/>
      <c r="AU131" s="188"/>
      <c r="AV131" s="188"/>
      <c r="AW131" s="188"/>
      <c r="AX131" s="188"/>
      <c r="AY131" s="188"/>
      <c r="AZ131" s="188"/>
      <c r="BA131" s="135"/>
    </row>
    <row r="132" spans="1:53" s="88" customFormat="1">
      <c r="A132" s="9"/>
      <c r="C132" s="91"/>
      <c r="D132" s="91"/>
      <c r="E132" s="91"/>
      <c r="F132" s="91"/>
      <c r="G132" s="136"/>
      <c r="H132" s="137"/>
      <c r="I132" s="134"/>
      <c r="J132" s="133"/>
      <c r="K132" s="133"/>
      <c r="L132" s="133"/>
      <c r="M132" s="133"/>
      <c r="N132" s="133"/>
      <c r="O132" s="133"/>
      <c r="P132" s="133"/>
      <c r="Q132" s="137"/>
      <c r="R132" s="137"/>
      <c r="S132" s="137"/>
      <c r="T132" s="219"/>
      <c r="U132" s="220"/>
      <c r="V132" s="221"/>
      <c r="W132" s="221"/>
      <c r="X132" s="221"/>
      <c r="Y132" s="221"/>
      <c r="Z132" s="221"/>
      <c r="AA132" s="221"/>
      <c r="AB132" s="221"/>
      <c r="AC132" s="221"/>
      <c r="AD132" s="221"/>
      <c r="AE132" s="221"/>
      <c r="AF132" s="222"/>
      <c r="AG132" s="136"/>
      <c r="AH132" s="136"/>
      <c r="AI132" s="139"/>
      <c r="AJ132" s="139"/>
      <c r="AK132" s="134"/>
      <c r="AL132" s="134"/>
      <c r="AM132" s="134"/>
      <c r="AN132" s="140"/>
      <c r="AO132" s="141"/>
      <c r="AP132" s="188"/>
      <c r="AQ132" s="188"/>
      <c r="AR132" s="189"/>
      <c r="AS132" s="188"/>
      <c r="AT132" s="188"/>
      <c r="AU132" s="188"/>
      <c r="AV132" s="188"/>
      <c r="AW132" s="188"/>
      <c r="AX132" s="188"/>
      <c r="AY132" s="188"/>
      <c r="AZ132" s="188"/>
      <c r="BA132" s="135"/>
    </row>
    <row r="133" spans="1:53" s="88" customFormat="1">
      <c r="A133" s="9"/>
      <c r="C133" s="91"/>
      <c r="D133" s="91"/>
      <c r="E133" s="91"/>
      <c r="F133" s="91"/>
      <c r="G133" s="136"/>
      <c r="H133" s="137"/>
      <c r="I133" s="134"/>
      <c r="J133" s="133"/>
      <c r="K133" s="133"/>
      <c r="L133" s="133"/>
      <c r="M133" s="133"/>
      <c r="N133" s="133"/>
      <c r="O133" s="133"/>
      <c r="P133" s="133"/>
      <c r="Q133" s="137"/>
      <c r="R133" s="137"/>
      <c r="S133" s="137"/>
      <c r="T133" s="219"/>
      <c r="U133" s="220"/>
      <c r="V133" s="221"/>
      <c r="W133" s="221"/>
      <c r="X133" s="221"/>
      <c r="Y133" s="221"/>
      <c r="Z133" s="221"/>
      <c r="AA133" s="221"/>
      <c r="AB133" s="221"/>
      <c r="AC133" s="221"/>
      <c r="AD133" s="221"/>
      <c r="AE133" s="221"/>
      <c r="AF133" s="222"/>
      <c r="AG133" s="136"/>
      <c r="AH133" s="136"/>
      <c r="AI133" s="139"/>
      <c r="AJ133" s="139"/>
      <c r="AK133" s="134"/>
      <c r="AL133" s="134"/>
      <c r="AM133" s="134"/>
      <c r="AN133" s="140"/>
      <c r="AO133" s="141"/>
      <c r="AP133" s="188"/>
      <c r="AQ133" s="188"/>
      <c r="AR133" s="189"/>
      <c r="AS133" s="188"/>
      <c r="AT133" s="188"/>
      <c r="AU133" s="188"/>
      <c r="AV133" s="188"/>
      <c r="AW133" s="188"/>
      <c r="AX133" s="188"/>
      <c r="AY133" s="188"/>
      <c r="AZ133" s="188"/>
      <c r="BA133" s="135"/>
    </row>
    <row r="134" spans="1:53" s="88" customFormat="1">
      <c r="A134" s="9"/>
      <c r="C134" s="91"/>
      <c r="D134" s="91"/>
      <c r="E134" s="91"/>
      <c r="F134" s="91"/>
      <c r="G134" s="136"/>
      <c r="H134" s="137"/>
      <c r="I134" s="134"/>
      <c r="J134" s="133"/>
      <c r="K134" s="133"/>
      <c r="L134" s="133"/>
      <c r="M134" s="133"/>
      <c r="N134" s="133"/>
      <c r="O134" s="133"/>
      <c r="P134" s="133"/>
      <c r="Q134" s="137"/>
      <c r="R134" s="137"/>
      <c r="S134" s="137"/>
      <c r="T134" s="219"/>
      <c r="U134" s="220"/>
      <c r="V134" s="221"/>
      <c r="W134" s="221"/>
      <c r="X134" s="221"/>
      <c r="Y134" s="221"/>
      <c r="Z134" s="221"/>
      <c r="AA134" s="221"/>
      <c r="AB134" s="221"/>
      <c r="AC134" s="221"/>
      <c r="AD134" s="221"/>
      <c r="AE134" s="221"/>
      <c r="AF134" s="222"/>
      <c r="AG134" s="136"/>
      <c r="AH134" s="136"/>
      <c r="AI134" s="139"/>
      <c r="AJ134" s="139"/>
      <c r="AK134" s="134"/>
      <c r="AL134" s="134"/>
      <c r="AM134" s="134"/>
      <c r="AN134" s="140"/>
      <c r="AO134" s="141"/>
      <c r="AP134" s="188"/>
      <c r="AQ134" s="188"/>
      <c r="AR134" s="189"/>
      <c r="AS134" s="188"/>
      <c r="AT134" s="188"/>
      <c r="AU134" s="188"/>
      <c r="AV134" s="188"/>
      <c r="AW134" s="188"/>
      <c r="AX134" s="188"/>
      <c r="AY134" s="188"/>
      <c r="AZ134" s="188"/>
      <c r="BA134" s="135"/>
    </row>
    <row r="135" spans="1:53" s="88" customFormat="1">
      <c r="A135" s="9"/>
      <c r="C135" s="91"/>
      <c r="D135" s="91"/>
      <c r="E135" s="91"/>
      <c r="F135" s="91"/>
      <c r="G135" s="136"/>
      <c r="H135" s="137"/>
      <c r="I135" s="134"/>
      <c r="J135" s="133"/>
      <c r="K135" s="133"/>
      <c r="L135" s="133"/>
      <c r="M135" s="133"/>
      <c r="N135" s="133"/>
      <c r="O135" s="133"/>
      <c r="P135" s="133"/>
      <c r="Q135" s="137"/>
      <c r="R135" s="137"/>
      <c r="S135" s="137"/>
      <c r="T135" s="219"/>
      <c r="U135" s="220"/>
      <c r="V135" s="221"/>
      <c r="W135" s="221"/>
      <c r="X135" s="221"/>
      <c r="Y135" s="221"/>
      <c r="Z135" s="221"/>
      <c r="AA135" s="221"/>
      <c r="AB135" s="221"/>
      <c r="AC135" s="221"/>
      <c r="AD135" s="221"/>
      <c r="AE135" s="221"/>
      <c r="AF135" s="222"/>
      <c r="AG135" s="136"/>
      <c r="AH135" s="136"/>
      <c r="AI135" s="139"/>
      <c r="AJ135" s="139"/>
      <c r="AK135" s="134"/>
      <c r="AL135" s="134"/>
      <c r="AM135" s="134"/>
      <c r="AN135" s="140"/>
      <c r="AO135" s="141"/>
      <c r="AP135" s="188"/>
      <c r="AQ135" s="188"/>
      <c r="AR135" s="189"/>
      <c r="AS135" s="188"/>
      <c r="AT135" s="188"/>
      <c r="AU135" s="188"/>
      <c r="AV135" s="188"/>
      <c r="AW135" s="188"/>
      <c r="AX135" s="188"/>
      <c r="AY135" s="188"/>
      <c r="AZ135" s="188"/>
      <c r="BA135" s="135"/>
    </row>
    <row r="136" spans="1:53" s="88" customFormat="1">
      <c r="A136" s="9"/>
      <c r="C136" s="91"/>
      <c r="D136" s="91"/>
      <c r="E136" s="91"/>
      <c r="F136" s="91"/>
      <c r="G136" s="136"/>
      <c r="H136" s="137"/>
      <c r="I136" s="134"/>
      <c r="J136" s="133"/>
      <c r="K136" s="133"/>
      <c r="L136" s="133"/>
      <c r="M136" s="133"/>
      <c r="N136" s="133"/>
      <c r="O136" s="133"/>
      <c r="P136" s="133"/>
      <c r="Q136" s="137"/>
      <c r="R136" s="137"/>
      <c r="S136" s="137"/>
      <c r="T136" s="219"/>
      <c r="U136" s="220"/>
      <c r="V136" s="221"/>
      <c r="W136" s="221"/>
      <c r="X136" s="221"/>
      <c r="Y136" s="221"/>
      <c r="Z136" s="221"/>
      <c r="AA136" s="221"/>
      <c r="AB136" s="221"/>
      <c r="AC136" s="221"/>
      <c r="AD136" s="221"/>
      <c r="AE136" s="221"/>
      <c r="AF136" s="222"/>
      <c r="AG136" s="136"/>
      <c r="AH136" s="136"/>
      <c r="AI136" s="139"/>
      <c r="AJ136" s="139"/>
      <c r="AK136" s="134"/>
      <c r="AL136" s="134"/>
      <c r="AM136" s="134"/>
      <c r="AN136" s="140"/>
      <c r="AO136" s="141"/>
      <c r="AP136" s="188"/>
      <c r="AQ136" s="188"/>
      <c r="AR136" s="189"/>
      <c r="AS136" s="188"/>
      <c r="AT136" s="188"/>
      <c r="AU136" s="188"/>
      <c r="AV136" s="188"/>
      <c r="AW136" s="188"/>
      <c r="AX136" s="188"/>
      <c r="AY136" s="188"/>
      <c r="AZ136" s="188"/>
      <c r="BA136" s="135"/>
    </row>
    <row r="137" spans="1:53" s="88" customFormat="1">
      <c r="A137" s="9"/>
      <c r="C137" s="91"/>
      <c r="D137" s="91"/>
      <c r="E137" s="91"/>
      <c r="F137" s="91"/>
      <c r="G137" s="136"/>
      <c r="H137" s="137"/>
      <c r="I137" s="134"/>
      <c r="J137" s="133"/>
      <c r="K137" s="133"/>
      <c r="L137" s="133"/>
      <c r="M137" s="133"/>
      <c r="N137" s="133"/>
      <c r="O137" s="133"/>
      <c r="P137" s="133"/>
      <c r="Q137" s="137"/>
      <c r="R137" s="137"/>
      <c r="S137" s="137"/>
      <c r="T137" s="219"/>
      <c r="U137" s="220"/>
      <c r="V137" s="221"/>
      <c r="W137" s="221"/>
      <c r="X137" s="221"/>
      <c r="Y137" s="221"/>
      <c r="Z137" s="221"/>
      <c r="AA137" s="221"/>
      <c r="AB137" s="221"/>
      <c r="AC137" s="221"/>
      <c r="AD137" s="221"/>
      <c r="AE137" s="221"/>
      <c r="AF137" s="222"/>
      <c r="AG137" s="136"/>
      <c r="AH137" s="136"/>
      <c r="AI137" s="139"/>
      <c r="AJ137" s="139"/>
      <c r="AK137" s="134"/>
      <c r="AL137" s="134"/>
      <c r="AM137" s="134"/>
      <c r="AN137" s="140"/>
      <c r="AO137" s="141"/>
      <c r="AP137" s="188"/>
      <c r="AQ137" s="188"/>
      <c r="AR137" s="189"/>
      <c r="AS137" s="188"/>
      <c r="AT137" s="188"/>
      <c r="AU137" s="188"/>
      <c r="AV137" s="188"/>
      <c r="AW137" s="188"/>
      <c r="AX137" s="188"/>
      <c r="AY137" s="188"/>
      <c r="AZ137" s="188"/>
      <c r="BA137" s="135"/>
    </row>
    <row r="138" spans="1:53" s="88" customFormat="1">
      <c r="A138" s="9"/>
      <c r="C138" s="91"/>
      <c r="D138" s="91"/>
      <c r="E138" s="91"/>
      <c r="F138" s="91"/>
      <c r="G138" s="136"/>
      <c r="H138" s="137"/>
      <c r="I138" s="134"/>
      <c r="J138" s="133"/>
      <c r="K138" s="133"/>
      <c r="L138" s="133"/>
      <c r="M138" s="133"/>
      <c r="N138" s="133"/>
      <c r="O138" s="133"/>
      <c r="P138" s="133"/>
      <c r="Q138" s="137"/>
      <c r="R138" s="137"/>
      <c r="S138" s="137"/>
      <c r="T138" s="219"/>
      <c r="U138" s="220"/>
      <c r="V138" s="221"/>
      <c r="W138" s="221"/>
      <c r="X138" s="221"/>
      <c r="Y138" s="221"/>
      <c r="Z138" s="221"/>
      <c r="AA138" s="221"/>
      <c r="AB138" s="221"/>
      <c r="AC138" s="221"/>
      <c r="AD138" s="221"/>
      <c r="AE138" s="221"/>
      <c r="AF138" s="222"/>
      <c r="AG138" s="136"/>
      <c r="AH138" s="136"/>
      <c r="AI138" s="139"/>
      <c r="AJ138" s="139"/>
      <c r="AK138" s="134"/>
      <c r="AL138" s="134"/>
      <c r="AM138" s="134"/>
      <c r="AN138" s="140"/>
      <c r="AO138" s="141"/>
      <c r="AP138" s="188"/>
      <c r="AQ138" s="188"/>
      <c r="AR138" s="189"/>
      <c r="AS138" s="188"/>
      <c r="AT138" s="188"/>
      <c r="AU138" s="188"/>
      <c r="AV138" s="188"/>
      <c r="AW138" s="188"/>
      <c r="AX138" s="188"/>
      <c r="AY138" s="188"/>
      <c r="AZ138" s="188"/>
      <c r="BA138" s="135"/>
    </row>
    <row r="139" spans="1:53" s="88" customFormat="1">
      <c r="A139" s="9"/>
      <c r="C139" s="91"/>
      <c r="D139" s="91"/>
      <c r="E139" s="91"/>
      <c r="F139" s="91"/>
      <c r="G139" s="136"/>
      <c r="H139" s="137"/>
      <c r="I139" s="134"/>
      <c r="J139" s="133"/>
      <c r="K139" s="133"/>
      <c r="L139" s="133"/>
      <c r="M139" s="133"/>
      <c r="N139" s="133"/>
      <c r="O139" s="133"/>
      <c r="P139" s="133"/>
      <c r="Q139" s="137"/>
      <c r="R139" s="137"/>
      <c r="S139" s="137"/>
      <c r="T139" s="219"/>
      <c r="U139" s="220"/>
      <c r="V139" s="221"/>
      <c r="W139" s="221"/>
      <c r="X139" s="221"/>
      <c r="Y139" s="221"/>
      <c r="Z139" s="221"/>
      <c r="AA139" s="221"/>
      <c r="AB139" s="221"/>
      <c r="AC139" s="221"/>
      <c r="AD139" s="221"/>
      <c r="AE139" s="221"/>
      <c r="AF139" s="222"/>
      <c r="AG139" s="136"/>
      <c r="AH139" s="136"/>
      <c r="AI139" s="139"/>
      <c r="AJ139" s="139"/>
      <c r="AK139" s="134"/>
      <c r="AL139" s="134"/>
      <c r="AM139" s="134"/>
      <c r="AN139" s="140"/>
      <c r="AO139" s="141"/>
      <c r="AP139" s="188"/>
      <c r="AQ139" s="188"/>
      <c r="AR139" s="189"/>
      <c r="AS139" s="188"/>
      <c r="AT139" s="188"/>
      <c r="AU139" s="188"/>
      <c r="AV139" s="188"/>
      <c r="AW139" s="188"/>
      <c r="AX139" s="188"/>
      <c r="AY139" s="188"/>
      <c r="AZ139" s="188"/>
      <c r="BA139" s="135"/>
    </row>
    <row r="140" spans="1:53" s="88" customFormat="1">
      <c r="A140" s="9"/>
      <c r="C140" s="91"/>
      <c r="D140" s="91"/>
      <c r="E140" s="91"/>
      <c r="F140" s="91"/>
      <c r="G140" s="136"/>
      <c r="H140" s="137"/>
      <c r="I140" s="134"/>
      <c r="J140" s="133"/>
      <c r="K140" s="133"/>
      <c r="L140" s="133"/>
      <c r="M140" s="133"/>
      <c r="N140" s="133"/>
      <c r="O140" s="133"/>
      <c r="P140" s="133"/>
      <c r="Q140" s="137"/>
      <c r="R140" s="137"/>
      <c r="S140" s="137"/>
      <c r="T140" s="219"/>
      <c r="U140" s="220"/>
      <c r="V140" s="221"/>
      <c r="W140" s="221"/>
      <c r="X140" s="221"/>
      <c r="Y140" s="221"/>
      <c r="Z140" s="221"/>
      <c r="AA140" s="221"/>
      <c r="AB140" s="221"/>
      <c r="AC140" s="221"/>
      <c r="AD140" s="221"/>
      <c r="AE140" s="221"/>
      <c r="AF140" s="222"/>
      <c r="AG140" s="136"/>
      <c r="AH140" s="136"/>
      <c r="AI140" s="139"/>
      <c r="AJ140" s="139"/>
      <c r="AK140" s="134"/>
      <c r="AL140" s="134"/>
      <c r="AM140" s="134"/>
      <c r="AN140" s="140"/>
      <c r="AO140" s="141"/>
      <c r="AP140" s="188"/>
      <c r="AQ140" s="188"/>
      <c r="AR140" s="189"/>
      <c r="AS140" s="188"/>
      <c r="AT140" s="188"/>
      <c r="AU140" s="188"/>
      <c r="AV140" s="188"/>
      <c r="AW140" s="188"/>
      <c r="AX140" s="188"/>
      <c r="AY140" s="188"/>
      <c r="AZ140" s="188"/>
      <c r="BA140" s="135"/>
    </row>
    <row r="141" spans="1:53" s="88" customFormat="1">
      <c r="A141" s="9"/>
      <c r="C141" s="91"/>
      <c r="D141" s="91"/>
      <c r="E141" s="91"/>
      <c r="F141" s="91"/>
      <c r="G141" s="136"/>
      <c r="H141" s="137"/>
      <c r="I141" s="134"/>
      <c r="J141" s="133"/>
      <c r="K141" s="133"/>
      <c r="L141" s="133"/>
      <c r="M141" s="133"/>
      <c r="N141" s="133"/>
      <c r="O141" s="133"/>
      <c r="P141" s="133"/>
      <c r="Q141" s="137"/>
      <c r="R141" s="137"/>
      <c r="S141" s="137"/>
      <c r="T141" s="219"/>
      <c r="U141" s="220"/>
      <c r="V141" s="221"/>
      <c r="W141" s="221"/>
      <c r="X141" s="221"/>
      <c r="Y141" s="221"/>
      <c r="Z141" s="221"/>
      <c r="AA141" s="221"/>
      <c r="AB141" s="221"/>
      <c r="AC141" s="221"/>
      <c r="AD141" s="221"/>
      <c r="AE141" s="221"/>
      <c r="AF141" s="222"/>
      <c r="AG141" s="136"/>
      <c r="AH141" s="136"/>
      <c r="AI141" s="139"/>
      <c r="AJ141" s="139"/>
      <c r="AK141" s="134"/>
      <c r="AL141" s="134"/>
      <c r="AM141" s="134"/>
      <c r="AN141" s="140"/>
      <c r="AO141" s="141"/>
      <c r="AP141" s="188"/>
      <c r="AQ141" s="188"/>
      <c r="AR141" s="189"/>
      <c r="AS141" s="188"/>
      <c r="AT141" s="188"/>
      <c r="AU141" s="188"/>
      <c r="AV141" s="188"/>
      <c r="AW141" s="188"/>
      <c r="AX141" s="188"/>
      <c r="AY141" s="188"/>
      <c r="AZ141" s="188"/>
      <c r="BA141" s="135"/>
    </row>
    <row r="142" spans="1:53" s="88" customFormat="1">
      <c r="A142" s="9"/>
      <c r="C142" s="91"/>
      <c r="D142" s="91"/>
      <c r="E142" s="91"/>
      <c r="F142" s="91"/>
      <c r="G142" s="136"/>
      <c r="H142" s="137"/>
      <c r="I142" s="134"/>
      <c r="J142" s="133"/>
      <c r="K142" s="133"/>
      <c r="L142" s="133"/>
      <c r="M142" s="133"/>
      <c r="N142" s="133"/>
      <c r="O142" s="133"/>
      <c r="P142" s="133"/>
      <c r="Q142" s="137"/>
      <c r="R142" s="137"/>
      <c r="S142" s="137"/>
      <c r="T142" s="219"/>
      <c r="U142" s="220"/>
      <c r="V142" s="221"/>
      <c r="W142" s="221"/>
      <c r="X142" s="221"/>
      <c r="Y142" s="221"/>
      <c r="Z142" s="221"/>
      <c r="AA142" s="221"/>
      <c r="AB142" s="221"/>
      <c r="AC142" s="221"/>
      <c r="AD142" s="221"/>
      <c r="AE142" s="221"/>
      <c r="AF142" s="222"/>
      <c r="AG142" s="136"/>
      <c r="AH142" s="136"/>
      <c r="AI142" s="139"/>
      <c r="AJ142" s="139"/>
      <c r="AK142" s="134"/>
      <c r="AL142" s="134"/>
      <c r="AM142" s="134"/>
      <c r="AN142" s="140"/>
      <c r="AO142" s="141"/>
      <c r="AP142" s="188"/>
      <c r="AQ142" s="188"/>
      <c r="AR142" s="189"/>
      <c r="AS142" s="188"/>
      <c r="AT142" s="188"/>
      <c r="AU142" s="188"/>
      <c r="AV142" s="188"/>
      <c r="AW142" s="188"/>
      <c r="AX142" s="188"/>
      <c r="AY142" s="188"/>
      <c r="AZ142" s="188"/>
      <c r="BA142" s="135"/>
    </row>
    <row r="143" spans="1:53" s="88" customFormat="1">
      <c r="A143" s="9"/>
      <c r="C143" s="91"/>
      <c r="D143" s="91"/>
      <c r="E143" s="91"/>
      <c r="F143" s="91"/>
      <c r="G143" s="136"/>
      <c r="H143" s="137"/>
      <c r="I143" s="134"/>
      <c r="J143" s="133"/>
      <c r="K143" s="133"/>
      <c r="L143" s="133"/>
      <c r="M143" s="133"/>
      <c r="N143" s="133"/>
      <c r="O143" s="133"/>
      <c r="P143" s="133"/>
      <c r="Q143" s="137"/>
      <c r="R143" s="137"/>
      <c r="S143" s="137"/>
      <c r="T143" s="219"/>
      <c r="U143" s="220"/>
      <c r="V143" s="221"/>
      <c r="W143" s="221"/>
      <c r="X143" s="221"/>
      <c r="Y143" s="221"/>
      <c r="Z143" s="221"/>
      <c r="AA143" s="221"/>
      <c r="AB143" s="221"/>
      <c r="AC143" s="221"/>
      <c r="AD143" s="221"/>
      <c r="AE143" s="221"/>
      <c r="AF143" s="222"/>
      <c r="AG143" s="136"/>
      <c r="AH143" s="136"/>
      <c r="AI143" s="139"/>
      <c r="AJ143" s="139"/>
      <c r="AK143" s="134"/>
      <c r="AL143" s="134"/>
      <c r="AM143" s="134"/>
      <c r="AN143" s="140"/>
      <c r="AO143" s="141"/>
      <c r="AP143" s="188"/>
      <c r="AQ143" s="188"/>
      <c r="AR143" s="189"/>
      <c r="AS143" s="188"/>
      <c r="AT143" s="188"/>
      <c r="AU143" s="188"/>
      <c r="AV143" s="188"/>
      <c r="AW143" s="188"/>
      <c r="AX143" s="188"/>
      <c r="AY143" s="188"/>
      <c r="AZ143" s="188"/>
      <c r="BA143" s="135"/>
    </row>
    <row r="144" spans="1:53" s="88" customFormat="1">
      <c r="A144" s="9"/>
      <c r="C144" s="91"/>
      <c r="D144" s="91"/>
      <c r="E144" s="91"/>
      <c r="F144" s="91"/>
      <c r="G144" s="136"/>
      <c r="H144" s="137"/>
      <c r="I144" s="134"/>
      <c r="J144" s="133"/>
      <c r="K144" s="133"/>
      <c r="L144" s="133"/>
      <c r="M144" s="133"/>
      <c r="N144" s="133"/>
      <c r="O144" s="133"/>
      <c r="P144" s="133"/>
      <c r="Q144" s="137"/>
      <c r="R144" s="137"/>
      <c r="S144" s="137"/>
      <c r="T144" s="219"/>
      <c r="U144" s="220"/>
      <c r="V144" s="221"/>
      <c r="W144" s="221"/>
      <c r="X144" s="221"/>
      <c r="Y144" s="221"/>
      <c r="Z144" s="221"/>
      <c r="AA144" s="221"/>
      <c r="AB144" s="221"/>
      <c r="AC144" s="221"/>
      <c r="AD144" s="221"/>
      <c r="AE144" s="221"/>
      <c r="AF144" s="222"/>
      <c r="AG144" s="136"/>
      <c r="AH144" s="136"/>
      <c r="AI144" s="139"/>
      <c r="AJ144" s="139"/>
      <c r="AK144" s="134"/>
      <c r="AL144" s="134"/>
      <c r="AM144" s="134"/>
      <c r="AN144" s="140"/>
      <c r="AO144" s="141"/>
      <c r="AP144" s="188"/>
      <c r="AQ144" s="188"/>
      <c r="AR144" s="189"/>
      <c r="AS144" s="188"/>
      <c r="AT144" s="188"/>
      <c r="AU144" s="188"/>
      <c r="AV144" s="188"/>
      <c r="AW144" s="188"/>
      <c r="AX144" s="188"/>
      <c r="AY144" s="188"/>
      <c r="AZ144" s="188"/>
      <c r="BA144" s="135"/>
    </row>
    <row r="145" spans="1:53" s="88" customFormat="1">
      <c r="A145" s="9"/>
      <c r="C145" s="91"/>
      <c r="D145" s="91"/>
      <c r="E145" s="91"/>
      <c r="F145" s="91"/>
      <c r="G145" s="136"/>
      <c r="H145" s="137"/>
      <c r="I145" s="134"/>
      <c r="J145" s="133"/>
      <c r="K145" s="133"/>
      <c r="L145" s="133"/>
      <c r="M145" s="133"/>
      <c r="N145" s="133"/>
      <c r="O145" s="133"/>
      <c r="P145" s="133"/>
      <c r="Q145" s="137"/>
      <c r="R145" s="137"/>
      <c r="S145" s="137"/>
      <c r="T145" s="219"/>
      <c r="U145" s="220"/>
      <c r="V145" s="221"/>
      <c r="W145" s="221"/>
      <c r="X145" s="221"/>
      <c r="Y145" s="221"/>
      <c r="Z145" s="221"/>
      <c r="AA145" s="221"/>
      <c r="AB145" s="221"/>
      <c r="AC145" s="221"/>
      <c r="AD145" s="221"/>
      <c r="AE145" s="221"/>
      <c r="AF145" s="222"/>
      <c r="AG145" s="136"/>
      <c r="AH145" s="136"/>
      <c r="AI145" s="139"/>
      <c r="AJ145" s="139"/>
      <c r="AK145" s="134"/>
      <c r="AL145" s="134"/>
      <c r="AM145" s="134"/>
      <c r="AN145" s="140"/>
      <c r="AO145" s="141"/>
      <c r="AP145" s="188"/>
      <c r="AQ145" s="188"/>
      <c r="AR145" s="189"/>
      <c r="AS145" s="188"/>
      <c r="AT145" s="188"/>
      <c r="AU145" s="188"/>
      <c r="AV145" s="188"/>
      <c r="AW145" s="188"/>
      <c r="AX145" s="188"/>
      <c r="AY145" s="188"/>
      <c r="AZ145" s="188"/>
      <c r="BA145" s="135"/>
    </row>
    <row r="146" spans="1:53" s="88" customFormat="1">
      <c r="A146" s="9"/>
      <c r="C146" s="91"/>
      <c r="D146" s="91"/>
      <c r="E146" s="91"/>
      <c r="F146" s="91"/>
      <c r="G146" s="136"/>
      <c r="H146" s="137"/>
      <c r="I146" s="134"/>
      <c r="J146" s="133"/>
      <c r="K146" s="133"/>
      <c r="L146" s="133"/>
      <c r="M146" s="133"/>
      <c r="N146" s="133"/>
      <c r="O146" s="133"/>
      <c r="P146" s="133"/>
      <c r="Q146" s="137"/>
      <c r="R146" s="137"/>
      <c r="S146" s="137"/>
      <c r="T146" s="219"/>
      <c r="U146" s="220"/>
      <c r="V146" s="221"/>
      <c r="W146" s="221"/>
      <c r="X146" s="221"/>
      <c r="Y146" s="221"/>
      <c r="Z146" s="221"/>
      <c r="AA146" s="221"/>
      <c r="AB146" s="221"/>
      <c r="AC146" s="221"/>
      <c r="AD146" s="221"/>
      <c r="AE146" s="221"/>
      <c r="AF146" s="222"/>
      <c r="AG146" s="136"/>
      <c r="AH146" s="136"/>
      <c r="AI146" s="139"/>
      <c r="AJ146" s="139"/>
      <c r="AK146" s="134"/>
      <c r="AL146" s="134"/>
      <c r="AM146" s="134"/>
      <c r="AN146" s="140"/>
      <c r="AO146" s="141"/>
      <c r="AP146" s="188"/>
      <c r="AQ146" s="188"/>
      <c r="AR146" s="189"/>
      <c r="AS146" s="188"/>
      <c r="AT146" s="188"/>
      <c r="AU146" s="188"/>
      <c r="AV146" s="188"/>
      <c r="AW146" s="188"/>
      <c r="AX146" s="188"/>
      <c r="AY146" s="188"/>
      <c r="AZ146" s="188"/>
      <c r="BA146" s="135"/>
    </row>
    <row r="147" spans="1:53" s="88" customFormat="1">
      <c r="A147" s="9"/>
      <c r="C147" s="91"/>
      <c r="D147" s="91"/>
      <c r="E147" s="91"/>
      <c r="F147" s="91"/>
      <c r="G147" s="136"/>
      <c r="H147" s="137"/>
      <c r="I147" s="134"/>
      <c r="J147" s="133"/>
      <c r="K147" s="133"/>
      <c r="L147" s="133"/>
      <c r="M147" s="133"/>
      <c r="N147" s="133"/>
      <c r="O147" s="133"/>
      <c r="P147" s="133"/>
      <c r="Q147" s="137"/>
      <c r="R147" s="137"/>
      <c r="S147" s="137"/>
      <c r="T147" s="219"/>
      <c r="U147" s="220"/>
      <c r="V147" s="221"/>
      <c r="W147" s="221"/>
      <c r="X147" s="221"/>
      <c r="Y147" s="221"/>
      <c r="Z147" s="221"/>
      <c r="AA147" s="221"/>
      <c r="AB147" s="221"/>
      <c r="AC147" s="221"/>
      <c r="AD147" s="221"/>
      <c r="AE147" s="221"/>
      <c r="AF147" s="222"/>
      <c r="AG147" s="136"/>
      <c r="AH147" s="136"/>
      <c r="AI147" s="139"/>
      <c r="AJ147" s="139"/>
      <c r="AK147" s="134"/>
      <c r="AL147" s="134"/>
      <c r="AM147" s="134"/>
      <c r="AN147" s="140"/>
      <c r="AO147" s="141"/>
      <c r="AP147" s="188"/>
      <c r="AQ147" s="188"/>
      <c r="AR147" s="189"/>
      <c r="AS147" s="188"/>
      <c r="AT147" s="188"/>
      <c r="AU147" s="188"/>
      <c r="AV147" s="188"/>
      <c r="AW147" s="188"/>
      <c r="AX147" s="188"/>
      <c r="AY147" s="188"/>
      <c r="AZ147" s="188"/>
      <c r="BA147" s="135"/>
    </row>
    <row r="148" spans="1:53" s="88" customFormat="1">
      <c r="A148" s="9"/>
      <c r="C148" s="91"/>
      <c r="D148" s="91"/>
      <c r="E148" s="91"/>
      <c r="F148" s="91"/>
      <c r="G148" s="136"/>
      <c r="H148" s="137"/>
      <c r="I148" s="134"/>
      <c r="J148" s="133"/>
      <c r="K148" s="133"/>
      <c r="L148" s="133"/>
      <c r="M148" s="133"/>
      <c r="N148" s="133"/>
      <c r="O148" s="133"/>
      <c r="P148" s="133"/>
      <c r="Q148" s="137"/>
      <c r="R148" s="137"/>
      <c r="S148" s="137"/>
      <c r="T148" s="219"/>
      <c r="U148" s="220"/>
      <c r="V148" s="221"/>
      <c r="W148" s="221"/>
      <c r="X148" s="221"/>
      <c r="Y148" s="221"/>
      <c r="Z148" s="221"/>
      <c r="AA148" s="221"/>
      <c r="AB148" s="221"/>
      <c r="AC148" s="221"/>
      <c r="AD148" s="221"/>
      <c r="AE148" s="221"/>
      <c r="AF148" s="222"/>
      <c r="AG148" s="136"/>
      <c r="AH148" s="136"/>
      <c r="AI148" s="139"/>
      <c r="AJ148" s="139"/>
      <c r="AK148" s="134"/>
      <c r="AL148" s="134"/>
      <c r="AM148" s="134"/>
      <c r="AN148" s="140"/>
      <c r="AO148" s="141"/>
      <c r="AP148" s="188"/>
      <c r="AQ148" s="188"/>
      <c r="AR148" s="189"/>
      <c r="AS148" s="188"/>
      <c r="AT148" s="188"/>
      <c r="AU148" s="188"/>
      <c r="AV148" s="188"/>
      <c r="AW148" s="188"/>
      <c r="AX148" s="188"/>
      <c r="AY148" s="188"/>
      <c r="AZ148" s="188"/>
      <c r="BA148" s="135"/>
    </row>
    <row r="149" spans="1:53" s="88" customFormat="1">
      <c r="A149" s="9"/>
      <c r="C149" s="91"/>
      <c r="D149" s="91"/>
      <c r="E149" s="91"/>
      <c r="F149" s="91"/>
      <c r="G149" s="136"/>
      <c r="H149" s="137"/>
      <c r="I149" s="134"/>
      <c r="J149" s="133"/>
      <c r="K149" s="133"/>
      <c r="L149" s="133"/>
      <c r="M149" s="133"/>
      <c r="N149" s="133"/>
      <c r="O149" s="133"/>
      <c r="P149" s="133"/>
      <c r="Q149" s="137"/>
      <c r="R149" s="137"/>
      <c r="S149" s="137"/>
      <c r="T149" s="219"/>
      <c r="U149" s="220"/>
      <c r="V149" s="221"/>
      <c r="W149" s="221"/>
      <c r="X149" s="221"/>
      <c r="Y149" s="221"/>
      <c r="Z149" s="221"/>
      <c r="AA149" s="221"/>
      <c r="AB149" s="221"/>
      <c r="AC149" s="221"/>
      <c r="AD149" s="221"/>
      <c r="AE149" s="221"/>
      <c r="AF149" s="222"/>
      <c r="AG149" s="136"/>
      <c r="AH149" s="136"/>
      <c r="AI149" s="139"/>
      <c r="AJ149" s="139"/>
      <c r="AK149" s="134"/>
      <c r="AL149" s="134"/>
      <c r="AM149" s="134"/>
      <c r="AN149" s="140"/>
      <c r="AO149" s="141"/>
      <c r="AP149" s="188"/>
      <c r="AQ149" s="188"/>
      <c r="AR149" s="189"/>
      <c r="AS149" s="188"/>
      <c r="AT149" s="188"/>
      <c r="AU149" s="188"/>
      <c r="AV149" s="188"/>
      <c r="AW149" s="188"/>
      <c r="AX149" s="188"/>
      <c r="AY149" s="188"/>
      <c r="AZ149" s="188"/>
      <c r="BA149" s="135"/>
    </row>
    <row r="150" spans="1:53" s="88" customFormat="1">
      <c r="A150" s="9"/>
      <c r="C150" s="91"/>
      <c r="D150" s="91"/>
      <c r="E150" s="91"/>
      <c r="F150" s="91"/>
      <c r="G150" s="136"/>
      <c r="H150" s="137"/>
      <c r="I150" s="134"/>
      <c r="J150" s="133"/>
      <c r="K150" s="133"/>
      <c r="L150" s="133"/>
      <c r="M150" s="133"/>
      <c r="N150" s="133"/>
      <c r="O150" s="133"/>
      <c r="P150" s="133"/>
      <c r="Q150" s="137"/>
      <c r="R150" s="137"/>
      <c r="S150" s="137"/>
      <c r="T150" s="219"/>
      <c r="U150" s="220"/>
      <c r="V150" s="221"/>
      <c r="W150" s="221"/>
      <c r="X150" s="221"/>
      <c r="Y150" s="221"/>
      <c r="Z150" s="221"/>
      <c r="AA150" s="221"/>
      <c r="AB150" s="221"/>
      <c r="AC150" s="221"/>
      <c r="AD150" s="221"/>
      <c r="AE150" s="221"/>
      <c r="AF150" s="222"/>
      <c r="AG150" s="136"/>
      <c r="AH150" s="136"/>
      <c r="AI150" s="139"/>
      <c r="AJ150" s="139"/>
      <c r="AK150" s="134"/>
      <c r="AL150" s="134"/>
      <c r="AM150" s="134"/>
      <c r="AN150" s="140"/>
      <c r="AO150" s="141"/>
      <c r="AP150" s="188"/>
      <c r="AQ150" s="188"/>
      <c r="AR150" s="189"/>
      <c r="AS150" s="188"/>
      <c r="AT150" s="188"/>
      <c r="AU150" s="188"/>
      <c r="AV150" s="188"/>
      <c r="AW150" s="188"/>
      <c r="AX150" s="188"/>
      <c r="AY150" s="188"/>
      <c r="AZ150" s="188"/>
      <c r="BA150" s="135"/>
    </row>
    <row r="151" spans="1:53" s="88" customFormat="1">
      <c r="A151" s="9"/>
      <c r="C151" s="91"/>
      <c r="D151" s="91"/>
      <c r="E151" s="91"/>
      <c r="F151" s="91"/>
      <c r="G151" s="136"/>
      <c r="H151" s="137"/>
      <c r="I151" s="134"/>
      <c r="J151" s="133"/>
      <c r="K151" s="133"/>
      <c r="L151" s="133"/>
      <c r="M151" s="133"/>
      <c r="N151" s="133"/>
      <c r="O151" s="133"/>
      <c r="P151" s="133"/>
      <c r="Q151" s="137"/>
      <c r="R151" s="137"/>
      <c r="S151" s="137"/>
      <c r="T151" s="219"/>
      <c r="U151" s="220"/>
      <c r="V151" s="221"/>
      <c r="W151" s="221"/>
      <c r="X151" s="221"/>
      <c r="Y151" s="221"/>
      <c r="Z151" s="221"/>
      <c r="AA151" s="221"/>
      <c r="AB151" s="221"/>
      <c r="AC151" s="221"/>
      <c r="AD151" s="221"/>
      <c r="AE151" s="221"/>
      <c r="AF151" s="222"/>
      <c r="AG151" s="136"/>
      <c r="AH151" s="136"/>
      <c r="AI151" s="139"/>
      <c r="AJ151" s="139"/>
      <c r="AK151" s="134"/>
      <c r="AL151" s="134"/>
      <c r="AM151" s="134"/>
      <c r="AN151" s="140"/>
      <c r="AO151" s="141"/>
      <c r="AP151" s="188"/>
      <c r="AQ151" s="188"/>
      <c r="AR151" s="189"/>
      <c r="AS151" s="188"/>
      <c r="AT151" s="188"/>
      <c r="AU151" s="188"/>
      <c r="AV151" s="188"/>
      <c r="AW151" s="188"/>
      <c r="AX151" s="188"/>
      <c r="AY151" s="188"/>
      <c r="AZ151" s="188"/>
      <c r="BA151" s="135"/>
    </row>
    <row r="152" spans="1:53" s="88" customFormat="1">
      <c r="A152" s="9"/>
      <c r="C152" s="91"/>
      <c r="D152" s="91"/>
      <c r="E152" s="91"/>
      <c r="F152" s="91"/>
      <c r="G152" s="136"/>
      <c r="H152" s="137"/>
      <c r="I152" s="134"/>
      <c r="J152" s="133"/>
      <c r="K152" s="133"/>
      <c r="L152" s="133"/>
      <c r="M152" s="133"/>
      <c r="N152" s="133"/>
      <c r="O152" s="133"/>
      <c r="P152" s="133"/>
      <c r="Q152" s="137"/>
      <c r="R152" s="137"/>
      <c r="S152" s="137"/>
      <c r="T152" s="219"/>
      <c r="U152" s="220"/>
      <c r="V152" s="221"/>
      <c r="W152" s="221"/>
      <c r="X152" s="221"/>
      <c r="Y152" s="221"/>
      <c r="Z152" s="221"/>
      <c r="AA152" s="221"/>
      <c r="AB152" s="221"/>
      <c r="AC152" s="221"/>
      <c r="AD152" s="221"/>
      <c r="AE152" s="221"/>
      <c r="AF152" s="222"/>
      <c r="AG152" s="136"/>
      <c r="AH152" s="136"/>
      <c r="AI152" s="139"/>
      <c r="AJ152" s="139"/>
      <c r="AK152" s="134"/>
      <c r="AL152" s="134"/>
      <c r="AM152" s="134"/>
      <c r="AN152" s="140"/>
      <c r="AO152" s="141"/>
      <c r="AP152" s="188"/>
      <c r="AQ152" s="188"/>
      <c r="AR152" s="189"/>
      <c r="AS152" s="188"/>
      <c r="AT152" s="188"/>
      <c r="AU152" s="188"/>
      <c r="AV152" s="188"/>
      <c r="AW152" s="188"/>
      <c r="AX152" s="188"/>
      <c r="AY152" s="188"/>
      <c r="AZ152" s="188"/>
      <c r="BA152" s="135"/>
    </row>
    <row r="153" spans="1:53" s="88" customFormat="1">
      <c r="A153" s="9"/>
      <c r="C153" s="91"/>
      <c r="D153" s="91"/>
      <c r="E153" s="91"/>
      <c r="F153" s="91"/>
      <c r="G153" s="136"/>
      <c r="H153" s="137"/>
      <c r="I153" s="134"/>
      <c r="J153" s="133"/>
      <c r="K153" s="133"/>
      <c r="L153" s="133"/>
      <c r="M153" s="133"/>
      <c r="N153" s="133"/>
      <c r="O153" s="133"/>
      <c r="P153" s="133"/>
      <c r="Q153" s="137"/>
      <c r="R153" s="137"/>
      <c r="S153" s="137"/>
      <c r="T153" s="219"/>
      <c r="U153" s="220"/>
      <c r="V153" s="221"/>
      <c r="W153" s="221"/>
      <c r="X153" s="221"/>
      <c r="Y153" s="221"/>
      <c r="Z153" s="221"/>
      <c r="AA153" s="221"/>
      <c r="AB153" s="221"/>
      <c r="AC153" s="221"/>
      <c r="AD153" s="221"/>
      <c r="AE153" s="221"/>
      <c r="AF153" s="222"/>
      <c r="AG153" s="136"/>
      <c r="AH153" s="136"/>
      <c r="AI153" s="139"/>
      <c r="AJ153" s="139"/>
      <c r="AK153" s="134"/>
      <c r="AL153" s="134"/>
      <c r="AM153" s="134"/>
      <c r="AN153" s="140"/>
      <c r="AO153" s="141"/>
      <c r="AP153" s="188"/>
      <c r="AQ153" s="188"/>
      <c r="AR153" s="189"/>
      <c r="AS153" s="188"/>
      <c r="AT153" s="188"/>
      <c r="AU153" s="188"/>
      <c r="AV153" s="188"/>
      <c r="AW153" s="188"/>
      <c r="AX153" s="188"/>
      <c r="AY153" s="188"/>
      <c r="AZ153" s="188"/>
      <c r="BA153" s="135"/>
    </row>
    <row r="154" spans="1:53" s="88" customFormat="1">
      <c r="A154" s="9"/>
      <c r="C154" s="91"/>
      <c r="D154" s="91"/>
      <c r="E154" s="91"/>
      <c r="F154" s="91"/>
      <c r="G154" s="136"/>
      <c r="H154" s="137"/>
      <c r="I154" s="134"/>
      <c r="J154" s="133"/>
      <c r="K154" s="133"/>
      <c r="L154" s="133"/>
      <c r="M154" s="133"/>
      <c r="N154" s="133"/>
      <c r="O154" s="133"/>
      <c r="P154" s="133"/>
      <c r="Q154" s="137"/>
      <c r="R154" s="137"/>
      <c r="S154" s="137"/>
      <c r="T154" s="219"/>
      <c r="U154" s="220"/>
      <c r="V154" s="221"/>
      <c r="W154" s="221"/>
      <c r="X154" s="221"/>
      <c r="Y154" s="221"/>
      <c r="Z154" s="221"/>
      <c r="AA154" s="221"/>
      <c r="AB154" s="221"/>
      <c r="AC154" s="221"/>
      <c r="AD154" s="221"/>
      <c r="AE154" s="221"/>
      <c r="AF154" s="222"/>
      <c r="AG154" s="136"/>
      <c r="AH154" s="136"/>
      <c r="AI154" s="139"/>
      <c r="AJ154" s="139"/>
      <c r="AK154" s="134"/>
      <c r="AL154" s="134"/>
      <c r="AM154" s="134"/>
      <c r="AN154" s="140"/>
      <c r="AO154" s="141"/>
      <c r="AP154" s="188"/>
      <c r="AQ154" s="188"/>
      <c r="AR154" s="189"/>
      <c r="AS154" s="188"/>
      <c r="AT154" s="188"/>
      <c r="AU154" s="188"/>
      <c r="AV154" s="188"/>
      <c r="AW154" s="188"/>
      <c r="AX154" s="188"/>
      <c r="AY154" s="188"/>
      <c r="AZ154" s="188"/>
      <c r="BA154" s="135"/>
    </row>
    <row r="155" spans="1:53" s="88" customFormat="1">
      <c r="A155" s="9"/>
      <c r="C155" s="91"/>
      <c r="D155" s="91"/>
      <c r="E155" s="91"/>
      <c r="F155" s="91"/>
      <c r="G155" s="136"/>
      <c r="H155" s="137"/>
      <c r="I155" s="134"/>
      <c r="J155" s="133"/>
      <c r="K155" s="133"/>
      <c r="L155" s="133"/>
      <c r="M155" s="133"/>
      <c r="N155" s="133"/>
      <c r="O155" s="133"/>
      <c r="P155" s="133"/>
      <c r="Q155" s="137"/>
      <c r="R155" s="137"/>
      <c r="S155" s="137"/>
      <c r="T155" s="219"/>
      <c r="U155" s="220"/>
      <c r="V155" s="221"/>
      <c r="W155" s="221"/>
      <c r="X155" s="221"/>
      <c r="Y155" s="221"/>
      <c r="Z155" s="221"/>
      <c r="AA155" s="221"/>
      <c r="AB155" s="221"/>
      <c r="AC155" s="221"/>
      <c r="AD155" s="221"/>
      <c r="AE155" s="221"/>
      <c r="AF155" s="222"/>
      <c r="AG155" s="136"/>
      <c r="AH155" s="136"/>
      <c r="AI155" s="139"/>
      <c r="AJ155" s="139"/>
      <c r="AK155" s="134"/>
      <c r="AL155" s="134"/>
      <c r="AM155" s="134"/>
      <c r="AN155" s="140"/>
      <c r="AO155" s="141"/>
      <c r="AP155" s="188"/>
      <c r="AQ155" s="188"/>
      <c r="AR155" s="189"/>
      <c r="AS155" s="188"/>
      <c r="AT155" s="188"/>
      <c r="AU155" s="188"/>
      <c r="AV155" s="188"/>
      <c r="AW155" s="188"/>
      <c r="AX155" s="188"/>
      <c r="AY155" s="188"/>
      <c r="AZ155" s="188"/>
      <c r="BA155" s="135"/>
    </row>
    <row r="156" spans="1:53" s="88" customFormat="1">
      <c r="A156" s="9"/>
      <c r="C156" s="91"/>
      <c r="D156" s="91"/>
      <c r="E156" s="91"/>
      <c r="F156" s="91"/>
      <c r="G156" s="136"/>
      <c r="H156" s="137"/>
      <c r="I156" s="134"/>
      <c r="J156" s="133"/>
      <c r="K156" s="133"/>
      <c r="L156" s="133"/>
      <c r="M156" s="133"/>
      <c r="N156" s="133"/>
      <c r="O156" s="133"/>
      <c r="P156" s="133"/>
      <c r="Q156" s="137"/>
      <c r="R156" s="137"/>
      <c r="S156" s="137"/>
      <c r="T156" s="219"/>
      <c r="U156" s="220"/>
      <c r="V156" s="221"/>
      <c r="W156" s="221"/>
      <c r="X156" s="221"/>
      <c r="Y156" s="221"/>
      <c r="Z156" s="221"/>
      <c r="AA156" s="221"/>
      <c r="AB156" s="221"/>
      <c r="AC156" s="221"/>
      <c r="AD156" s="221"/>
      <c r="AE156" s="221"/>
      <c r="AF156" s="222"/>
      <c r="AG156" s="136"/>
      <c r="AH156" s="136"/>
      <c r="AI156" s="139"/>
      <c r="AJ156" s="139"/>
      <c r="AK156" s="134"/>
      <c r="AL156" s="134"/>
      <c r="AM156" s="134"/>
      <c r="AN156" s="140"/>
      <c r="AO156" s="141"/>
      <c r="AP156" s="188"/>
      <c r="AQ156" s="188"/>
      <c r="AR156" s="189"/>
      <c r="AS156" s="188"/>
      <c r="AT156" s="188"/>
      <c r="AU156" s="188"/>
      <c r="AV156" s="188"/>
      <c r="AW156" s="188"/>
      <c r="AX156" s="188"/>
      <c r="AY156" s="188"/>
      <c r="AZ156" s="188"/>
      <c r="BA156" s="135"/>
    </row>
    <row r="157" spans="1:53" s="88" customFormat="1">
      <c r="A157" s="9"/>
      <c r="C157" s="91"/>
      <c r="D157" s="91"/>
      <c r="E157" s="91"/>
      <c r="F157" s="91"/>
      <c r="G157" s="136"/>
      <c r="H157" s="137"/>
      <c r="I157" s="134"/>
      <c r="J157" s="133"/>
      <c r="K157" s="133"/>
      <c r="L157" s="133"/>
      <c r="M157" s="133"/>
      <c r="N157" s="133"/>
      <c r="O157" s="133"/>
      <c r="P157" s="133"/>
      <c r="Q157" s="137"/>
      <c r="R157" s="137"/>
      <c r="S157" s="137"/>
      <c r="T157" s="219"/>
      <c r="U157" s="220"/>
      <c r="V157" s="221"/>
      <c r="W157" s="221"/>
      <c r="X157" s="221"/>
      <c r="Y157" s="221"/>
      <c r="Z157" s="221"/>
      <c r="AA157" s="221"/>
      <c r="AB157" s="221"/>
      <c r="AC157" s="221"/>
      <c r="AD157" s="221"/>
      <c r="AE157" s="221"/>
      <c r="AF157" s="222"/>
      <c r="AG157" s="136"/>
      <c r="AH157" s="136"/>
      <c r="AI157" s="139"/>
      <c r="AJ157" s="139"/>
      <c r="AK157" s="134"/>
      <c r="AL157" s="134"/>
      <c r="AM157" s="134"/>
      <c r="AN157" s="140"/>
      <c r="AO157" s="141"/>
      <c r="AP157" s="188"/>
      <c r="AQ157" s="188"/>
      <c r="AR157" s="189"/>
      <c r="AS157" s="188"/>
      <c r="AT157" s="188"/>
      <c r="AU157" s="188"/>
      <c r="AV157" s="188"/>
      <c r="AW157" s="188"/>
      <c r="AX157" s="188"/>
      <c r="AY157" s="188"/>
      <c r="AZ157" s="188"/>
      <c r="BA157" s="135"/>
    </row>
    <row r="158" spans="1:53" s="88" customFormat="1">
      <c r="A158" s="9"/>
      <c r="C158" s="91"/>
      <c r="D158" s="91"/>
      <c r="E158" s="91"/>
      <c r="F158" s="91"/>
      <c r="G158" s="136"/>
      <c r="H158" s="137"/>
      <c r="I158" s="134"/>
      <c r="J158" s="133"/>
      <c r="K158" s="133"/>
      <c r="L158" s="133"/>
      <c r="M158" s="133"/>
      <c r="N158" s="133"/>
      <c r="O158" s="133"/>
      <c r="P158" s="133"/>
      <c r="Q158" s="137"/>
      <c r="R158" s="137"/>
      <c r="S158" s="137"/>
      <c r="T158" s="219"/>
      <c r="U158" s="220"/>
      <c r="V158" s="221"/>
      <c r="W158" s="221"/>
      <c r="X158" s="221"/>
      <c r="Y158" s="221"/>
      <c r="Z158" s="221"/>
      <c r="AA158" s="221"/>
      <c r="AB158" s="221"/>
      <c r="AC158" s="221"/>
      <c r="AD158" s="221"/>
      <c r="AE158" s="221"/>
      <c r="AF158" s="222"/>
      <c r="AG158" s="136"/>
      <c r="AH158" s="136"/>
      <c r="AI158" s="139"/>
      <c r="AJ158" s="139"/>
      <c r="AK158" s="134"/>
      <c r="AL158" s="134"/>
      <c r="AM158" s="134"/>
      <c r="AN158" s="140"/>
      <c r="AO158" s="141"/>
      <c r="AP158" s="188"/>
      <c r="AQ158" s="188"/>
      <c r="AR158" s="189"/>
      <c r="AS158" s="188"/>
      <c r="AT158" s="188"/>
      <c r="AU158" s="188"/>
      <c r="AV158" s="188"/>
      <c r="AW158" s="188"/>
      <c r="AX158" s="188"/>
      <c r="AY158" s="188"/>
      <c r="AZ158" s="188"/>
      <c r="BA158" s="135"/>
    </row>
    <row r="159" spans="1:53" s="88" customFormat="1">
      <c r="A159" s="9"/>
      <c r="C159" s="91"/>
      <c r="D159" s="91"/>
      <c r="E159" s="91"/>
      <c r="F159" s="91"/>
      <c r="G159" s="136"/>
      <c r="H159" s="137"/>
      <c r="I159" s="134"/>
      <c r="J159" s="133"/>
      <c r="K159" s="133"/>
      <c r="L159" s="133"/>
      <c r="M159" s="133"/>
      <c r="N159" s="133"/>
      <c r="O159" s="133"/>
      <c r="P159" s="133"/>
      <c r="Q159" s="137"/>
      <c r="R159" s="137"/>
      <c r="S159" s="137"/>
      <c r="T159" s="219"/>
      <c r="U159" s="220"/>
      <c r="V159" s="221"/>
      <c r="W159" s="221"/>
      <c r="X159" s="221"/>
      <c r="Y159" s="221"/>
      <c r="Z159" s="221"/>
      <c r="AA159" s="221"/>
      <c r="AB159" s="221"/>
      <c r="AC159" s="221"/>
      <c r="AD159" s="221"/>
      <c r="AE159" s="221"/>
      <c r="AF159" s="222"/>
      <c r="AG159" s="136"/>
      <c r="AH159" s="136"/>
      <c r="AI159" s="139"/>
      <c r="AJ159" s="139"/>
      <c r="AK159" s="134"/>
      <c r="AL159" s="134"/>
      <c r="AM159" s="134"/>
      <c r="AN159" s="140"/>
      <c r="AO159" s="141"/>
      <c r="AP159" s="188"/>
      <c r="AQ159" s="188"/>
      <c r="AR159" s="189"/>
      <c r="AS159" s="188"/>
      <c r="AT159" s="188"/>
      <c r="AU159" s="188"/>
      <c r="AV159" s="188"/>
      <c r="AW159" s="188"/>
      <c r="AX159" s="188"/>
      <c r="AY159" s="188"/>
      <c r="AZ159" s="188"/>
      <c r="BA159" s="135"/>
    </row>
    <row r="160" spans="1:53" s="88" customFormat="1">
      <c r="A160" s="9"/>
      <c r="C160" s="91"/>
      <c r="D160" s="91"/>
      <c r="E160" s="91"/>
      <c r="F160" s="91"/>
      <c r="G160" s="136"/>
      <c r="H160" s="137"/>
      <c r="I160" s="134"/>
      <c r="J160" s="133"/>
      <c r="K160" s="133"/>
      <c r="L160" s="133"/>
      <c r="M160" s="133"/>
      <c r="N160" s="133"/>
      <c r="O160" s="133"/>
      <c r="P160" s="133"/>
      <c r="Q160" s="137"/>
      <c r="R160" s="137"/>
      <c r="S160" s="137"/>
      <c r="T160" s="219"/>
      <c r="U160" s="220"/>
      <c r="V160" s="221"/>
      <c r="W160" s="221"/>
      <c r="X160" s="221"/>
      <c r="Y160" s="221"/>
      <c r="Z160" s="221"/>
      <c r="AA160" s="221"/>
      <c r="AB160" s="221"/>
      <c r="AC160" s="221"/>
      <c r="AD160" s="221"/>
      <c r="AE160" s="221"/>
      <c r="AF160" s="222"/>
      <c r="AG160" s="136"/>
      <c r="AH160" s="136"/>
      <c r="AI160" s="139"/>
      <c r="AJ160" s="139"/>
      <c r="AK160" s="134"/>
      <c r="AL160" s="134"/>
      <c r="AM160" s="134"/>
      <c r="AN160" s="140"/>
      <c r="AO160" s="141"/>
      <c r="AP160" s="188"/>
      <c r="AQ160" s="188"/>
      <c r="AR160" s="189"/>
      <c r="AS160" s="188"/>
      <c r="AT160" s="188"/>
      <c r="AU160" s="188"/>
      <c r="AV160" s="188"/>
      <c r="AW160" s="188"/>
      <c r="AX160" s="188"/>
      <c r="AY160" s="188"/>
      <c r="AZ160" s="188"/>
      <c r="BA160" s="135"/>
    </row>
    <row r="161" spans="1:53" s="88" customFormat="1">
      <c r="A161" s="9"/>
      <c r="C161" s="91"/>
      <c r="D161" s="91"/>
      <c r="E161" s="91"/>
      <c r="F161" s="91"/>
      <c r="G161" s="136"/>
      <c r="H161" s="137"/>
      <c r="I161" s="134"/>
      <c r="J161" s="133"/>
      <c r="K161" s="133"/>
      <c r="L161" s="133"/>
      <c r="M161" s="133"/>
      <c r="N161" s="133"/>
      <c r="O161" s="133"/>
      <c r="P161" s="133"/>
      <c r="Q161" s="137"/>
      <c r="R161" s="137"/>
      <c r="S161" s="137"/>
      <c r="T161" s="219"/>
      <c r="U161" s="220"/>
      <c r="V161" s="221"/>
      <c r="W161" s="221"/>
      <c r="X161" s="221"/>
      <c r="Y161" s="221"/>
      <c r="Z161" s="221"/>
      <c r="AA161" s="221"/>
      <c r="AB161" s="221"/>
      <c r="AC161" s="221"/>
      <c r="AD161" s="221"/>
      <c r="AE161" s="221"/>
      <c r="AF161" s="222"/>
      <c r="AG161" s="136"/>
      <c r="AH161" s="136"/>
      <c r="AI161" s="139"/>
      <c r="AJ161" s="139"/>
      <c r="AK161" s="134"/>
      <c r="AL161" s="134"/>
      <c r="AM161" s="134"/>
      <c r="AN161" s="140"/>
      <c r="AO161" s="141"/>
      <c r="AP161" s="188"/>
      <c r="AQ161" s="188"/>
      <c r="AR161" s="189"/>
      <c r="AS161" s="188"/>
      <c r="AT161" s="188"/>
      <c r="AU161" s="188"/>
      <c r="AV161" s="188"/>
      <c r="AW161" s="188"/>
      <c r="AX161" s="188"/>
      <c r="AY161" s="188"/>
      <c r="AZ161" s="188"/>
      <c r="BA161" s="135"/>
    </row>
    <row r="162" spans="1:53" s="88" customFormat="1">
      <c r="A162" s="9"/>
      <c r="C162" s="91"/>
      <c r="D162" s="91"/>
      <c r="E162" s="91"/>
      <c r="F162" s="91"/>
      <c r="G162" s="136"/>
      <c r="H162" s="137"/>
      <c r="I162" s="134"/>
      <c r="J162" s="133"/>
      <c r="K162" s="133"/>
      <c r="L162" s="133"/>
      <c r="M162" s="133"/>
      <c r="N162" s="133"/>
      <c r="O162" s="133"/>
      <c r="P162" s="133"/>
      <c r="Q162" s="137"/>
      <c r="R162" s="137"/>
      <c r="S162" s="137"/>
      <c r="T162" s="219"/>
      <c r="U162" s="220"/>
      <c r="V162" s="221"/>
      <c r="W162" s="221"/>
      <c r="X162" s="221"/>
      <c r="Y162" s="221"/>
      <c r="Z162" s="221"/>
      <c r="AA162" s="221"/>
      <c r="AB162" s="221"/>
      <c r="AC162" s="221"/>
      <c r="AD162" s="221"/>
      <c r="AE162" s="221"/>
      <c r="AF162" s="222"/>
      <c r="AG162" s="136"/>
      <c r="AH162" s="136"/>
      <c r="AI162" s="139"/>
      <c r="AJ162" s="139"/>
      <c r="AK162" s="134"/>
      <c r="AL162" s="134"/>
      <c r="AM162" s="134"/>
      <c r="AN162" s="140"/>
      <c r="AO162" s="141"/>
      <c r="AP162" s="188"/>
      <c r="AQ162" s="188"/>
      <c r="AR162" s="189"/>
      <c r="AS162" s="188"/>
      <c r="AT162" s="188"/>
      <c r="AU162" s="188"/>
      <c r="AV162" s="188"/>
      <c r="AW162" s="188"/>
      <c r="AX162" s="188"/>
      <c r="AY162" s="188"/>
      <c r="AZ162" s="188"/>
      <c r="BA162" s="135"/>
    </row>
    <row r="163" spans="1:53" s="88" customFormat="1">
      <c r="A163" s="9"/>
      <c r="C163" s="91"/>
      <c r="D163" s="91"/>
      <c r="E163" s="91"/>
      <c r="F163" s="91"/>
      <c r="G163" s="136"/>
      <c r="H163" s="137"/>
      <c r="I163" s="134"/>
      <c r="J163" s="133"/>
      <c r="K163" s="133"/>
      <c r="L163" s="133"/>
      <c r="M163" s="133"/>
      <c r="N163" s="133"/>
      <c r="O163" s="133"/>
      <c r="P163" s="133"/>
      <c r="Q163" s="137"/>
      <c r="R163" s="137"/>
      <c r="S163" s="137"/>
      <c r="T163" s="219"/>
      <c r="U163" s="220"/>
      <c r="V163" s="221"/>
      <c r="W163" s="221"/>
      <c r="X163" s="221"/>
      <c r="Y163" s="221"/>
      <c r="Z163" s="221"/>
      <c r="AA163" s="221"/>
      <c r="AB163" s="221"/>
      <c r="AC163" s="221"/>
      <c r="AD163" s="221"/>
      <c r="AE163" s="221"/>
      <c r="AF163" s="222"/>
      <c r="AG163" s="136"/>
      <c r="AH163" s="136"/>
      <c r="AI163" s="139"/>
      <c r="AJ163" s="139"/>
      <c r="AK163" s="134"/>
      <c r="AL163" s="134"/>
      <c r="AM163" s="134"/>
      <c r="AN163" s="140"/>
      <c r="AO163" s="141"/>
      <c r="AP163" s="188"/>
      <c r="AQ163" s="188"/>
      <c r="AR163" s="189"/>
      <c r="AS163" s="188"/>
      <c r="AT163" s="188"/>
      <c r="AU163" s="188"/>
      <c r="AV163" s="188"/>
      <c r="AW163" s="188"/>
      <c r="AX163" s="188"/>
      <c r="AY163" s="188"/>
      <c r="AZ163" s="188"/>
      <c r="BA163" s="135"/>
    </row>
    <row r="164" spans="1:53" s="88" customFormat="1">
      <c r="A164" s="9"/>
      <c r="C164" s="91"/>
      <c r="D164" s="91"/>
      <c r="E164" s="91"/>
      <c r="F164" s="91"/>
      <c r="G164" s="136"/>
      <c r="H164" s="137"/>
      <c r="I164" s="134"/>
      <c r="J164" s="133"/>
      <c r="K164" s="133"/>
      <c r="L164" s="133"/>
      <c r="M164" s="133"/>
      <c r="N164" s="133"/>
      <c r="O164" s="133"/>
      <c r="P164" s="133"/>
      <c r="Q164" s="137"/>
      <c r="R164" s="137"/>
      <c r="S164" s="137"/>
      <c r="T164" s="219"/>
      <c r="U164" s="220"/>
      <c r="V164" s="221"/>
      <c r="W164" s="221"/>
      <c r="X164" s="221"/>
      <c r="Y164" s="221"/>
      <c r="Z164" s="221"/>
      <c r="AA164" s="221"/>
      <c r="AB164" s="221"/>
      <c r="AC164" s="221"/>
      <c r="AD164" s="221"/>
      <c r="AE164" s="221"/>
      <c r="AF164" s="222"/>
      <c r="AG164" s="136"/>
      <c r="AH164" s="136"/>
      <c r="AI164" s="139"/>
      <c r="AJ164" s="139"/>
      <c r="AK164" s="134"/>
      <c r="AL164" s="134"/>
      <c r="AM164" s="134"/>
      <c r="AN164" s="140"/>
      <c r="AO164" s="141"/>
      <c r="AP164" s="188"/>
      <c r="AQ164" s="188"/>
      <c r="AR164" s="189"/>
      <c r="AS164" s="188"/>
      <c r="AT164" s="188"/>
      <c r="AU164" s="188"/>
      <c r="AV164" s="188"/>
      <c r="AW164" s="188"/>
      <c r="AX164" s="188"/>
      <c r="AY164" s="188"/>
      <c r="AZ164" s="188"/>
      <c r="BA164" s="135"/>
    </row>
    <row r="165" spans="1:53" s="88" customFormat="1">
      <c r="A165" s="9"/>
      <c r="C165" s="91"/>
      <c r="D165" s="91"/>
      <c r="E165" s="91"/>
      <c r="F165" s="91"/>
      <c r="G165" s="136"/>
      <c r="H165" s="137"/>
      <c r="I165" s="134"/>
      <c r="J165" s="133"/>
      <c r="K165" s="133"/>
      <c r="L165" s="133"/>
      <c r="M165" s="133"/>
      <c r="N165" s="133"/>
      <c r="O165" s="133"/>
      <c r="P165" s="133"/>
      <c r="Q165" s="137"/>
      <c r="R165" s="137"/>
      <c r="S165" s="137"/>
      <c r="T165" s="219"/>
      <c r="U165" s="220"/>
      <c r="V165" s="221"/>
      <c r="W165" s="221"/>
      <c r="X165" s="221"/>
      <c r="Y165" s="221"/>
      <c r="Z165" s="221"/>
      <c r="AA165" s="221"/>
      <c r="AB165" s="221"/>
      <c r="AC165" s="221"/>
      <c r="AD165" s="221"/>
      <c r="AE165" s="221"/>
      <c r="AF165" s="222"/>
      <c r="AG165" s="136"/>
      <c r="AH165" s="136"/>
      <c r="AI165" s="139"/>
      <c r="AJ165" s="139"/>
      <c r="AK165" s="134"/>
      <c r="AL165" s="134"/>
      <c r="AM165" s="134"/>
      <c r="AN165" s="140"/>
      <c r="AO165" s="141"/>
      <c r="AP165" s="188"/>
      <c r="AQ165" s="188"/>
      <c r="AR165" s="189"/>
      <c r="AS165" s="188"/>
      <c r="AT165" s="188"/>
      <c r="AU165" s="188"/>
      <c r="AV165" s="188"/>
      <c r="AW165" s="188"/>
      <c r="AX165" s="188"/>
      <c r="AY165" s="188"/>
      <c r="AZ165" s="188"/>
      <c r="BA165" s="135"/>
    </row>
    <row r="166" spans="1:53" s="88" customFormat="1">
      <c r="A166" s="9"/>
      <c r="C166" s="91"/>
      <c r="D166" s="91"/>
      <c r="E166" s="91"/>
      <c r="F166" s="91"/>
      <c r="G166" s="136"/>
      <c r="H166" s="137"/>
      <c r="I166" s="134"/>
      <c r="J166" s="133"/>
      <c r="K166" s="133"/>
      <c r="L166" s="133"/>
      <c r="M166" s="133"/>
      <c r="N166" s="133"/>
      <c r="O166" s="133"/>
      <c r="P166" s="133"/>
      <c r="Q166" s="137"/>
      <c r="R166" s="137"/>
      <c r="S166" s="137"/>
      <c r="T166" s="219"/>
      <c r="U166" s="220"/>
      <c r="V166" s="221"/>
      <c r="W166" s="221"/>
      <c r="X166" s="221"/>
      <c r="Y166" s="221"/>
      <c r="Z166" s="221"/>
      <c r="AA166" s="221"/>
      <c r="AB166" s="221"/>
      <c r="AC166" s="221"/>
      <c r="AD166" s="221"/>
      <c r="AE166" s="221"/>
      <c r="AF166" s="222"/>
      <c r="AG166" s="136"/>
      <c r="AH166" s="136"/>
      <c r="AI166" s="139"/>
      <c r="AJ166" s="139"/>
      <c r="AK166" s="134"/>
      <c r="AL166" s="134"/>
      <c r="AM166" s="134"/>
      <c r="AN166" s="140"/>
      <c r="AO166" s="141"/>
      <c r="AP166" s="188"/>
      <c r="AQ166" s="188"/>
      <c r="AR166" s="189"/>
      <c r="AS166" s="188"/>
      <c r="AT166" s="188"/>
      <c r="AU166" s="188"/>
      <c r="AV166" s="188"/>
      <c r="AW166" s="188"/>
      <c r="AX166" s="188"/>
      <c r="AY166" s="188"/>
      <c r="AZ166" s="188"/>
      <c r="BA166" s="135"/>
    </row>
    <row r="167" spans="1:53" s="88" customFormat="1">
      <c r="A167" s="9"/>
      <c r="C167" s="91"/>
      <c r="D167" s="91"/>
      <c r="E167" s="91"/>
      <c r="F167" s="91"/>
      <c r="G167" s="136"/>
      <c r="H167" s="137"/>
      <c r="I167" s="134"/>
      <c r="J167" s="133"/>
      <c r="K167" s="133"/>
      <c r="L167" s="133"/>
      <c r="M167" s="133"/>
      <c r="N167" s="133"/>
      <c r="O167" s="133"/>
      <c r="P167" s="133"/>
      <c r="Q167" s="137"/>
      <c r="R167" s="137"/>
      <c r="S167" s="137"/>
      <c r="T167" s="219"/>
      <c r="U167" s="220"/>
      <c r="V167" s="221"/>
      <c r="W167" s="221"/>
      <c r="X167" s="221"/>
      <c r="Y167" s="221"/>
      <c r="Z167" s="221"/>
      <c r="AA167" s="221"/>
      <c r="AB167" s="221"/>
      <c r="AC167" s="221"/>
      <c r="AD167" s="221"/>
      <c r="AE167" s="221"/>
      <c r="AF167" s="222"/>
      <c r="AG167" s="136"/>
      <c r="AH167" s="136"/>
      <c r="AI167" s="139"/>
      <c r="AJ167" s="139"/>
      <c r="AK167" s="134"/>
      <c r="AL167" s="134"/>
      <c r="AM167" s="134"/>
      <c r="AN167" s="140"/>
      <c r="AO167" s="141"/>
      <c r="AP167" s="188"/>
      <c r="AQ167" s="188"/>
      <c r="AR167" s="189"/>
      <c r="AS167" s="188"/>
      <c r="AT167" s="188"/>
      <c r="AU167" s="188"/>
      <c r="AV167" s="188"/>
      <c r="AW167" s="188"/>
      <c r="AX167" s="188"/>
      <c r="AY167" s="188"/>
      <c r="AZ167" s="188"/>
      <c r="BA167" s="135"/>
    </row>
    <row r="168" spans="1:53" s="88" customFormat="1">
      <c r="A168" s="9"/>
      <c r="C168" s="91"/>
      <c r="D168" s="91"/>
      <c r="E168" s="91"/>
      <c r="F168" s="91"/>
      <c r="G168" s="136"/>
      <c r="H168" s="137"/>
      <c r="I168" s="134"/>
      <c r="J168" s="133"/>
      <c r="K168" s="133"/>
      <c r="L168" s="133"/>
      <c r="M168" s="133"/>
      <c r="N168" s="133"/>
      <c r="O168" s="133"/>
      <c r="P168" s="133"/>
      <c r="Q168" s="137"/>
      <c r="R168" s="137"/>
      <c r="S168" s="137"/>
      <c r="T168" s="219"/>
      <c r="U168" s="220"/>
      <c r="V168" s="221"/>
      <c r="W168" s="221"/>
      <c r="X168" s="221"/>
      <c r="Y168" s="221"/>
      <c r="Z168" s="221"/>
      <c r="AA168" s="221"/>
      <c r="AB168" s="221"/>
      <c r="AC168" s="221"/>
      <c r="AD168" s="221"/>
      <c r="AE168" s="221"/>
      <c r="AF168" s="222"/>
      <c r="AG168" s="136"/>
      <c r="AH168" s="136"/>
      <c r="AI168" s="139"/>
      <c r="AJ168" s="139"/>
      <c r="AK168" s="134"/>
      <c r="AL168" s="134"/>
      <c r="AM168" s="134"/>
      <c r="AN168" s="140"/>
      <c r="AO168" s="141"/>
      <c r="AP168" s="188"/>
      <c r="AQ168" s="188"/>
      <c r="AR168" s="189"/>
      <c r="AS168" s="188"/>
      <c r="AT168" s="188"/>
      <c r="AU168" s="188"/>
      <c r="AV168" s="188"/>
      <c r="AW168" s="188"/>
      <c r="AX168" s="188"/>
      <c r="AY168" s="188"/>
      <c r="AZ168" s="188"/>
      <c r="BA168" s="135"/>
    </row>
    <row r="169" spans="1:53" s="88" customFormat="1">
      <c r="A169" s="9"/>
      <c r="C169" s="91"/>
      <c r="D169" s="91"/>
      <c r="E169" s="91"/>
      <c r="F169" s="91"/>
      <c r="G169" s="136"/>
      <c r="H169" s="137"/>
      <c r="I169" s="134"/>
      <c r="J169" s="133"/>
      <c r="K169" s="133"/>
      <c r="L169" s="133"/>
      <c r="M169" s="133"/>
      <c r="N169" s="133"/>
      <c r="O169" s="133"/>
      <c r="P169" s="133"/>
      <c r="Q169" s="137"/>
      <c r="R169" s="137"/>
      <c r="S169" s="137"/>
      <c r="T169" s="219"/>
      <c r="U169" s="220"/>
      <c r="V169" s="221"/>
      <c r="W169" s="221"/>
      <c r="X169" s="221"/>
      <c r="Y169" s="221"/>
      <c r="Z169" s="221"/>
      <c r="AA169" s="221"/>
      <c r="AB169" s="221"/>
      <c r="AC169" s="221"/>
      <c r="AD169" s="221"/>
      <c r="AE169" s="221"/>
      <c r="AF169" s="222"/>
      <c r="AG169" s="136"/>
      <c r="AH169" s="136"/>
      <c r="AI169" s="139"/>
      <c r="AJ169" s="139"/>
      <c r="AK169" s="134"/>
      <c r="AL169" s="134"/>
      <c r="AM169" s="134"/>
      <c r="AN169" s="140"/>
      <c r="AO169" s="141"/>
      <c r="AP169" s="188"/>
      <c r="AQ169" s="188"/>
      <c r="AR169" s="189"/>
      <c r="AS169" s="188"/>
      <c r="AT169" s="188"/>
      <c r="AU169" s="188"/>
      <c r="AV169" s="188"/>
      <c r="AW169" s="188"/>
      <c r="AX169" s="188"/>
      <c r="AY169" s="188"/>
      <c r="AZ169" s="188"/>
      <c r="BA169" s="135"/>
    </row>
    <row r="170" spans="1:53" s="88" customFormat="1">
      <c r="A170" s="9"/>
      <c r="C170" s="91"/>
      <c r="D170" s="91"/>
      <c r="E170" s="91"/>
      <c r="F170" s="91"/>
      <c r="G170" s="136"/>
      <c r="H170" s="137"/>
      <c r="I170" s="134"/>
      <c r="J170" s="133"/>
      <c r="K170" s="133"/>
      <c r="L170" s="133"/>
      <c r="M170" s="133"/>
      <c r="N170" s="133"/>
      <c r="O170" s="133"/>
      <c r="P170" s="133"/>
      <c r="Q170" s="137"/>
      <c r="R170" s="137"/>
      <c r="S170" s="137"/>
      <c r="T170" s="219"/>
      <c r="U170" s="220"/>
      <c r="V170" s="221"/>
      <c r="W170" s="221"/>
      <c r="X170" s="221"/>
      <c r="Y170" s="221"/>
      <c r="Z170" s="221"/>
      <c r="AA170" s="221"/>
      <c r="AB170" s="221"/>
      <c r="AC170" s="221"/>
      <c r="AD170" s="221"/>
      <c r="AE170" s="221"/>
      <c r="AF170" s="222"/>
      <c r="AG170" s="136"/>
      <c r="AH170" s="136"/>
      <c r="AI170" s="139"/>
      <c r="AJ170" s="139"/>
      <c r="AK170" s="134"/>
      <c r="AL170" s="134"/>
      <c r="AM170" s="134"/>
      <c r="AN170" s="140"/>
      <c r="AO170" s="141"/>
      <c r="AP170" s="188"/>
      <c r="AQ170" s="188"/>
      <c r="AR170" s="189"/>
      <c r="AS170" s="188"/>
      <c r="AT170" s="188"/>
      <c r="AU170" s="188"/>
      <c r="AV170" s="188"/>
      <c r="AW170" s="188"/>
      <c r="AX170" s="188"/>
      <c r="AY170" s="188"/>
      <c r="AZ170" s="188"/>
      <c r="BA170" s="135"/>
    </row>
    <row r="171" spans="1:53" s="88" customFormat="1">
      <c r="A171" s="9"/>
      <c r="C171" s="91"/>
      <c r="D171" s="91"/>
      <c r="E171" s="91"/>
      <c r="F171" s="91"/>
      <c r="G171" s="136"/>
      <c r="H171" s="137"/>
      <c r="I171" s="134"/>
      <c r="J171" s="133"/>
      <c r="K171" s="133"/>
      <c r="L171" s="133"/>
      <c r="M171" s="133"/>
      <c r="N171" s="133"/>
      <c r="O171" s="133"/>
      <c r="P171" s="133"/>
      <c r="Q171" s="137"/>
      <c r="R171" s="137"/>
      <c r="S171" s="137"/>
      <c r="T171" s="219"/>
      <c r="U171" s="220"/>
      <c r="V171" s="221"/>
      <c r="W171" s="221"/>
      <c r="X171" s="221"/>
      <c r="Y171" s="221"/>
      <c r="Z171" s="221"/>
      <c r="AA171" s="221"/>
      <c r="AB171" s="221"/>
      <c r="AC171" s="221"/>
      <c r="AD171" s="221"/>
      <c r="AE171" s="221"/>
      <c r="AF171" s="222"/>
      <c r="AG171" s="136"/>
      <c r="AH171" s="136"/>
      <c r="AI171" s="139"/>
      <c r="AJ171" s="139"/>
      <c r="AK171" s="134"/>
      <c r="AL171" s="134"/>
      <c r="AM171" s="134"/>
      <c r="AN171" s="140"/>
      <c r="AO171" s="141"/>
      <c r="AP171" s="188"/>
      <c r="AQ171" s="188"/>
      <c r="AR171" s="189"/>
      <c r="AS171" s="188"/>
      <c r="AT171" s="188"/>
      <c r="AU171" s="188"/>
      <c r="AV171" s="188"/>
      <c r="AW171" s="188"/>
      <c r="AX171" s="188"/>
      <c r="AY171" s="188"/>
      <c r="AZ171" s="188"/>
      <c r="BA171" s="135"/>
    </row>
    <row r="172" spans="1:53" s="88" customFormat="1">
      <c r="A172" s="9"/>
      <c r="C172" s="91"/>
      <c r="D172" s="91"/>
      <c r="E172" s="91"/>
      <c r="F172" s="91"/>
      <c r="G172" s="136"/>
      <c r="H172" s="137"/>
      <c r="I172" s="134"/>
      <c r="J172" s="133"/>
      <c r="K172" s="133"/>
      <c r="L172" s="133"/>
      <c r="M172" s="133"/>
      <c r="N172" s="133"/>
      <c r="O172" s="133"/>
      <c r="P172" s="133"/>
      <c r="Q172" s="137"/>
      <c r="R172" s="137"/>
      <c r="S172" s="137"/>
      <c r="T172" s="219"/>
      <c r="U172" s="220"/>
      <c r="V172" s="221"/>
      <c r="W172" s="221"/>
      <c r="X172" s="221"/>
      <c r="Y172" s="221"/>
      <c r="Z172" s="221"/>
      <c r="AA172" s="221"/>
      <c r="AB172" s="221"/>
      <c r="AC172" s="221"/>
      <c r="AD172" s="221"/>
      <c r="AE172" s="221"/>
      <c r="AF172" s="222"/>
      <c r="AG172" s="136"/>
      <c r="AH172" s="136"/>
      <c r="AI172" s="139"/>
      <c r="AJ172" s="139"/>
      <c r="AK172" s="134"/>
      <c r="AL172" s="134"/>
      <c r="AM172" s="134"/>
      <c r="AN172" s="140"/>
      <c r="AO172" s="141"/>
      <c r="AP172" s="188"/>
      <c r="AQ172" s="188"/>
      <c r="AR172" s="189"/>
      <c r="AS172" s="188"/>
      <c r="AT172" s="188"/>
      <c r="AU172" s="188"/>
      <c r="AV172" s="188"/>
      <c r="AW172" s="188"/>
      <c r="AX172" s="188"/>
      <c r="AY172" s="188"/>
      <c r="AZ172" s="188"/>
      <c r="BA172" s="135"/>
    </row>
    <row r="173" spans="1:53" s="88" customFormat="1">
      <c r="A173" s="9"/>
      <c r="C173" s="91"/>
      <c r="D173" s="91"/>
      <c r="E173" s="91"/>
      <c r="F173" s="91"/>
      <c r="G173" s="136"/>
      <c r="H173" s="137"/>
      <c r="I173" s="134"/>
      <c r="J173" s="133"/>
      <c r="K173" s="133"/>
      <c r="L173" s="133"/>
      <c r="M173" s="133"/>
      <c r="N173" s="133"/>
      <c r="O173" s="133"/>
      <c r="P173" s="133"/>
      <c r="Q173" s="137"/>
      <c r="R173" s="137"/>
      <c r="S173" s="137"/>
      <c r="T173" s="219"/>
      <c r="U173" s="220"/>
      <c r="V173" s="221"/>
      <c r="W173" s="221"/>
      <c r="X173" s="221"/>
      <c r="Y173" s="221"/>
      <c r="Z173" s="221"/>
      <c r="AA173" s="221"/>
      <c r="AB173" s="221"/>
      <c r="AC173" s="221"/>
      <c r="AD173" s="221"/>
      <c r="AE173" s="221"/>
      <c r="AF173" s="222"/>
      <c r="AG173" s="136"/>
      <c r="AH173" s="136"/>
      <c r="AI173" s="139"/>
      <c r="AJ173" s="139"/>
      <c r="AK173" s="134"/>
      <c r="AL173" s="134"/>
      <c r="AM173" s="134"/>
      <c r="AN173" s="140"/>
      <c r="AO173" s="141"/>
      <c r="AP173" s="188"/>
      <c r="AQ173" s="188"/>
      <c r="AR173" s="189"/>
      <c r="AS173" s="188"/>
      <c r="AT173" s="188"/>
      <c r="AU173" s="188"/>
      <c r="AV173" s="188"/>
      <c r="AW173" s="188"/>
      <c r="AX173" s="188"/>
      <c r="AY173" s="188"/>
      <c r="AZ173" s="188"/>
      <c r="BA173" s="135"/>
    </row>
    <row r="174" spans="1:53" s="88" customFormat="1">
      <c r="A174" s="9"/>
      <c r="C174" s="91"/>
      <c r="D174" s="91"/>
      <c r="E174" s="91"/>
      <c r="F174" s="91"/>
      <c r="G174" s="136"/>
      <c r="H174" s="137"/>
      <c r="I174" s="134"/>
      <c r="J174" s="133"/>
      <c r="K174" s="133"/>
      <c r="L174" s="133"/>
      <c r="M174" s="133"/>
      <c r="N174" s="133"/>
      <c r="O174" s="133"/>
      <c r="P174" s="133"/>
      <c r="Q174" s="137"/>
      <c r="R174" s="137"/>
      <c r="S174" s="137"/>
      <c r="T174" s="219"/>
      <c r="U174" s="220"/>
      <c r="V174" s="221"/>
      <c r="W174" s="221"/>
      <c r="X174" s="221"/>
      <c r="Y174" s="221"/>
      <c r="Z174" s="221"/>
      <c r="AA174" s="221"/>
      <c r="AB174" s="221"/>
      <c r="AC174" s="221"/>
      <c r="AD174" s="221"/>
      <c r="AE174" s="221"/>
      <c r="AF174" s="222"/>
      <c r="AG174" s="136"/>
      <c r="AH174" s="136"/>
      <c r="AI174" s="139"/>
      <c r="AJ174" s="139"/>
      <c r="AK174" s="134"/>
      <c r="AL174" s="134"/>
      <c r="AM174" s="134"/>
      <c r="AN174" s="140"/>
      <c r="AO174" s="141"/>
      <c r="AP174" s="188"/>
      <c r="AQ174" s="188"/>
      <c r="AR174" s="189"/>
      <c r="AS174" s="188"/>
      <c r="AT174" s="188"/>
      <c r="AU174" s="188"/>
      <c r="AV174" s="188"/>
      <c r="AW174" s="188"/>
      <c r="AX174" s="188"/>
      <c r="AY174" s="188"/>
      <c r="AZ174" s="188"/>
      <c r="BA174" s="135"/>
    </row>
    <row r="175" spans="1:53" s="88" customFormat="1">
      <c r="A175" s="9"/>
      <c r="C175" s="91"/>
      <c r="D175" s="91"/>
      <c r="E175" s="91"/>
      <c r="F175" s="91"/>
      <c r="G175" s="136"/>
      <c r="H175" s="137"/>
      <c r="I175" s="134"/>
      <c r="J175" s="133"/>
      <c r="K175" s="133"/>
      <c r="L175" s="133"/>
      <c r="M175" s="133"/>
      <c r="N175" s="133"/>
      <c r="O175" s="133"/>
      <c r="P175" s="133"/>
      <c r="Q175" s="137"/>
      <c r="R175" s="137"/>
      <c r="S175" s="137"/>
      <c r="T175" s="219"/>
      <c r="U175" s="220"/>
      <c r="V175" s="221"/>
      <c r="W175" s="221"/>
      <c r="X175" s="221"/>
      <c r="Y175" s="221"/>
      <c r="Z175" s="221"/>
      <c r="AA175" s="221"/>
      <c r="AB175" s="221"/>
      <c r="AC175" s="221"/>
      <c r="AD175" s="221"/>
      <c r="AE175" s="221"/>
      <c r="AF175" s="222"/>
      <c r="AG175" s="136"/>
      <c r="AH175" s="136"/>
      <c r="AI175" s="139"/>
      <c r="AJ175" s="139"/>
      <c r="AK175" s="134"/>
      <c r="AL175" s="134"/>
      <c r="AM175" s="134"/>
      <c r="AN175" s="140"/>
      <c r="AO175" s="141"/>
      <c r="AP175" s="188"/>
      <c r="AQ175" s="188"/>
      <c r="AR175" s="189"/>
      <c r="AS175" s="188"/>
      <c r="AT175" s="188"/>
      <c r="AU175" s="188"/>
      <c r="AV175" s="188"/>
      <c r="AW175" s="188"/>
      <c r="AX175" s="188"/>
      <c r="AY175" s="188"/>
      <c r="AZ175" s="188"/>
      <c r="BA175" s="135"/>
    </row>
    <row r="176" spans="1:53" s="88" customFormat="1">
      <c r="A176" s="9"/>
      <c r="C176" s="91"/>
      <c r="D176" s="91"/>
      <c r="E176" s="91"/>
      <c r="F176" s="91"/>
      <c r="G176" s="136"/>
      <c r="H176" s="137"/>
      <c r="I176" s="134"/>
      <c r="J176" s="133"/>
      <c r="K176" s="133"/>
      <c r="L176" s="133"/>
      <c r="M176" s="133"/>
      <c r="N176" s="133"/>
      <c r="O176" s="133"/>
      <c r="P176" s="133"/>
      <c r="Q176" s="137"/>
      <c r="R176" s="137"/>
      <c r="S176" s="137"/>
      <c r="T176" s="219"/>
      <c r="U176" s="220"/>
      <c r="V176" s="221"/>
      <c r="W176" s="221"/>
      <c r="X176" s="221"/>
      <c r="Y176" s="221"/>
      <c r="Z176" s="221"/>
      <c r="AA176" s="221"/>
      <c r="AB176" s="221"/>
      <c r="AC176" s="221"/>
      <c r="AD176" s="221"/>
      <c r="AE176" s="221"/>
      <c r="AF176" s="222"/>
      <c r="AG176" s="136"/>
      <c r="AH176" s="136"/>
      <c r="AI176" s="139"/>
      <c r="AJ176" s="139"/>
      <c r="AK176" s="134"/>
      <c r="AL176" s="134"/>
      <c r="AM176" s="134"/>
      <c r="AN176" s="140"/>
      <c r="AO176" s="141"/>
      <c r="AP176" s="188"/>
      <c r="AQ176" s="188"/>
      <c r="AR176" s="189"/>
      <c r="AS176" s="188"/>
      <c r="AT176" s="188"/>
      <c r="AU176" s="188"/>
      <c r="AV176" s="188"/>
      <c r="AW176" s="188"/>
      <c r="AX176" s="188"/>
      <c r="AY176" s="188"/>
      <c r="AZ176" s="188"/>
      <c r="BA176" s="135"/>
    </row>
    <row r="177" spans="1:53" s="88" customFormat="1">
      <c r="A177" s="9"/>
      <c r="C177" s="91"/>
      <c r="D177" s="91"/>
      <c r="E177" s="91"/>
      <c r="F177" s="91"/>
      <c r="G177" s="136"/>
      <c r="H177" s="137"/>
      <c r="I177" s="134"/>
      <c r="J177" s="133"/>
      <c r="K177" s="133"/>
      <c r="L177" s="133"/>
      <c r="M177" s="133"/>
      <c r="N177" s="133"/>
      <c r="O177" s="133"/>
      <c r="P177" s="133"/>
      <c r="Q177" s="137"/>
      <c r="R177" s="137"/>
      <c r="S177" s="137"/>
      <c r="T177" s="219"/>
      <c r="U177" s="220"/>
      <c r="V177" s="221"/>
      <c r="W177" s="221"/>
      <c r="X177" s="221"/>
      <c r="Y177" s="221"/>
      <c r="Z177" s="221"/>
      <c r="AA177" s="221"/>
      <c r="AB177" s="221"/>
      <c r="AC177" s="221"/>
      <c r="AD177" s="221"/>
      <c r="AE177" s="221"/>
      <c r="AF177" s="222"/>
      <c r="AG177" s="136"/>
      <c r="AH177" s="136"/>
      <c r="AI177" s="139"/>
      <c r="AJ177" s="139"/>
      <c r="AK177" s="134"/>
      <c r="AL177" s="134"/>
      <c r="AM177" s="134"/>
      <c r="AN177" s="140"/>
      <c r="AO177" s="141"/>
      <c r="AP177" s="188"/>
      <c r="AQ177" s="188"/>
      <c r="AR177" s="189"/>
      <c r="AS177" s="188"/>
      <c r="AT177" s="188"/>
      <c r="AU177" s="188"/>
      <c r="AV177" s="188"/>
      <c r="AW177" s="188"/>
      <c r="AX177" s="188"/>
      <c r="AY177" s="188"/>
      <c r="AZ177" s="188"/>
      <c r="BA177" s="135"/>
    </row>
    <row r="178" spans="1:53" s="88" customFormat="1">
      <c r="A178" s="9"/>
      <c r="C178" s="91"/>
      <c r="D178" s="91"/>
      <c r="E178" s="91"/>
      <c r="F178" s="91"/>
      <c r="G178" s="136"/>
      <c r="H178" s="137"/>
      <c r="I178" s="134"/>
      <c r="J178" s="133"/>
      <c r="K178" s="133"/>
      <c r="L178" s="133"/>
      <c r="M178" s="133"/>
      <c r="N178" s="133"/>
      <c r="O178" s="133"/>
      <c r="P178" s="133"/>
      <c r="Q178" s="137"/>
      <c r="R178" s="137"/>
      <c r="S178" s="137"/>
      <c r="T178" s="219"/>
      <c r="U178" s="220"/>
      <c r="V178" s="221"/>
      <c r="W178" s="221"/>
      <c r="X178" s="221"/>
      <c r="Y178" s="221"/>
      <c r="Z178" s="221"/>
      <c r="AA178" s="221"/>
      <c r="AB178" s="221"/>
      <c r="AC178" s="221"/>
      <c r="AD178" s="221"/>
      <c r="AE178" s="221"/>
      <c r="AF178" s="222"/>
      <c r="AG178" s="136"/>
      <c r="AH178" s="136"/>
      <c r="AI178" s="139"/>
      <c r="AJ178" s="139"/>
      <c r="AK178" s="134"/>
      <c r="AL178" s="134"/>
      <c r="AM178" s="134"/>
      <c r="AN178" s="140"/>
      <c r="AO178" s="141"/>
      <c r="AP178" s="188"/>
      <c r="AQ178" s="188"/>
      <c r="AR178" s="189"/>
      <c r="AS178" s="188"/>
      <c r="AT178" s="188"/>
      <c r="AU178" s="188"/>
      <c r="AV178" s="188"/>
      <c r="AW178" s="188"/>
      <c r="AX178" s="188"/>
      <c r="AY178" s="188"/>
      <c r="AZ178" s="188"/>
      <c r="BA178" s="135"/>
    </row>
    <row r="179" spans="1:53" s="88" customFormat="1">
      <c r="A179" s="9"/>
      <c r="C179" s="91"/>
      <c r="D179" s="91"/>
      <c r="E179" s="91"/>
      <c r="F179" s="91"/>
      <c r="G179" s="136"/>
      <c r="H179" s="137"/>
      <c r="I179" s="134"/>
      <c r="J179" s="133"/>
      <c r="K179" s="133"/>
      <c r="L179" s="133"/>
      <c r="M179" s="133"/>
      <c r="N179" s="133"/>
      <c r="O179" s="133"/>
      <c r="P179" s="133"/>
      <c r="Q179" s="137"/>
      <c r="R179" s="137"/>
      <c r="S179" s="137"/>
      <c r="T179" s="219"/>
      <c r="U179" s="220"/>
      <c r="V179" s="221"/>
      <c r="W179" s="221"/>
      <c r="X179" s="221"/>
      <c r="Y179" s="221"/>
      <c r="Z179" s="221"/>
      <c r="AA179" s="221"/>
      <c r="AB179" s="221"/>
      <c r="AC179" s="221"/>
      <c r="AD179" s="221"/>
      <c r="AE179" s="221"/>
      <c r="AF179" s="222"/>
      <c r="AG179" s="136"/>
      <c r="AH179" s="136"/>
      <c r="AI179" s="139"/>
      <c r="AJ179" s="139"/>
      <c r="AK179" s="134"/>
      <c r="AL179" s="134"/>
      <c r="AM179" s="134"/>
      <c r="AN179" s="140"/>
      <c r="AO179" s="141"/>
      <c r="AP179" s="188"/>
      <c r="AQ179" s="188"/>
      <c r="AR179" s="189"/>
      <c r="AS179" s="188"/>
      <c r="AT179" s="188"/>
      <c r="AU179" s="188"/>
      <c r="AV179" s="188"/>
      <c r="AW179" s="188"/>
      <c r="AX179" s="188"/>
      <c r="AY179" s="188"/>
      <c r="AZ179" s="188"/>
      <c r="BA179" s="135"/>
    </row>
    <row r="180" spans="1:53" s="88" customFormat="1">
      <c r="A180" s="9"/>
      <c r="C180" s="91"/>
      <c r="D180" s="91"/>
      <c r="E180" s="91"/>
      <c r="F180" s="91"/>
      <c r="G180" s="136"/>
      <c r="H180" s="137"/>
      <c r="I180" s="134"/>
      <c r="J180" s="133"/>
      <c r="K180" s="133"/>
      <c r="L180" s="133"/>
      <c r="M180" s="133"/>
      <c r="N180" s="133"/>
      <c r="O180" s="133"/>
      <c r="P180" s="133"/>
      <c r="Q180" s="137"/>
      <c r="R180" s="137"/>
      <c r="S180" s="137"/>
      <c r="T180" s="219"/>
      <c r="U180" s="220"/>
      <c r="V180" s="221"/>
      <c r="W180" s="221"/>
      <c r="X180" s="221"/>
      <c r="Y180" s="221"/>
      <c r="Z180" s="221"/>
      <c r="AA180" s="221"/>
      <c r="AB180" s="221"/>
      <c r="AC180" s="221"/>
      <c r="AD180" s="221"/>
      <c r="AE180" s="221"/>
      <c r="AF180" s="222"/>
      <c r="AG180" s="136"/>
      <c r="AH180" s="136"/>
      <c r="AI180" s="139"/>
      <c r="AJ180" s="139"/>
      <c r="AK180" s="134"/>
      <c r="AL180" s="134"/>
      <c r="AM180" s="134"/>
      <c r="AN180" s="140"/>
      <c r="AO180" s="141"/>
      <c r="AP180" s="188"/>
      <c r="AQ180" s="188"/>
      <c r="AR180" s="189"/>
      <c r="AS180" s="188"/>
      <c r="AT180" s="188"/>
      <c r="AU180" s="188"/>
      <c r="AV180" s="188"/>
      <c r="AW180" s="188"/>
      <c r="AX180" s="188"/>
      <c r="AY180" s="188"/>
      <c r="AZ180" s="188"/>
      <c r="BA180" s="135"/>
    </row>
    <row r="181" spans="1:53" s="88" customFormat="1">
      <c r="A181" s="9"/>
      <c r="C181" s="91"/>
      <c r="D181" s="91"/>
      <c r="E181" s="91"/>
      <c r="F181" s="91"/>
      <c r="G181" s="136"/>
      <c r="H181" s="137"/>
      <c r="I181" s="134"/>
      <c r="J181" s="133"/>
      <c r="K181" s="133"/>
      <c r="L181" s="133"/>
      <c r="M181" s="133"/>
      <c r="N181" s="133"/>
      <c r="O181" s="133"/>
      <c r="P181" s="133"/>
      <c r="Q181" s="137"/>
      <c r="R181" s="137"/>
      <c r="S181" s="137"/>
      <c r="T181" s="219"/>
      <c r="U181" s="220"/>
      <c r="V181" s="221"/>
      <c r="W181" s="221"/>
      <c r="X181" s="221"/>
      <c r="Y181" s="221"/>
      <c r="Z181" s="221"/>
      <c r="AA181" s="221"/>
      <c r="AB181" s="221"/>
      <c r="AC181" s="221"/>
      <c r="AD181" s="221"/>
      <c r="AE181" s="221"/>
      <c r="AF181" s="222"/>
      <c r="AG181" s="136"/>
      <c r="AH181" s="136"/>
      <c r="AI181" s="139"/>
      <c r="AJ181" s="139"/>
      <c r="AK181" s="134"/>
      <c r="AL181" s="134"/>
      <c r="AM181" s="134"/>
      <c r="AN181" s="140"/>
      <c r="AO181" s="141"/>
      <c r="AP181" s="188"/>
      <c r="AQ181" s="188"/>
      <c r="AR181" s="189"/>
      <c r="AS181" s="188"/>
      <c r="AT181" s="188"/>
      <c r="AU181" s="188"/>
      <c r="AV181" s="188"/>
      <c r="AW181" s="188"/>
      <c r="AX181" s="188"/>
      <c r="AY181" s="188"/>
      <c r="AZ181" s="188"/>
      <c r="BA181" s="135"/>
    </row>
    <row r="182" spans="1:53" s="88" customFormat="1">
      <c r="A182" s="9"/>
      <c r="C182" s="91"/>
      <c r="D182" s="91"/>
      <c r="E182" s="91"/>
      <c r="F182" s="91"/>
      <c r="G182" s="136"/>
      <c r="H182" s="137"/>
      <c r="I182" s="134"/>
      <c r="J182" s="133"/>
      <c r="K182" s="133"/>
      <c r="L182" s="133"/>
      <c r="M182" s="133"/>
      <c r="N182" s="133"/>
      <c r="O182" s="133"/>
      <c r="P182" s="133"/>
      <c r="Q182" s="137"/>
      <c r="R182" s="137"/>
      <c r="S182" s="137"/>
      <c r="T182" s="219"/>
      <c r="U182" s="220"/>
      <c r="V182" s="221"/>
      <c r="W182" s="221"/>
      <c r="X182" s="221"/>
      <c r="Y182" s="221"/>
      <c r="Z182" s="221"/>
      <c r="AA182" s="221"/>
      <c r="AB182" s="221"/>
      <c r="AC182" s="221"/>
      <c r="AD182" s="221"/>
      <c r="AE182" s="221"/>
      <c r="AF182" s="222"/>
      <c r="AG182" s="136"/>
      <c r="AH182" s="136"/>
      <c r="AI182" s="139"/>
      <c r="AJ182" s="139"/>
      <c r="AK182" s="134"/>
      <c r="AL182" s="134"/>
      <c r="AM182" s="134"/>
      <c r="AN182" s="140"/>
      <c r="AO182" s="141"/>
      <c r="AP182" s="188"/>
      <c r="AQ182" s="188"/>
      <c r="AR182" s="189"/>
      <c r="AS182" s="188"/>
      <c r="AT182" s="188"/>
      <c r="AU182" s="188"/>
      <c r="AV182" s="188"/>
      <c r="AW182" s="188"/>
      <c r="AX182" s="188"/>
      <c r="AY182" s="188"/>
      <c r="AZ182" s="188"/>
      <c r="BA182" s="135"/>
    </row>
    <row r="183" spans="1:53" s="88" customFormat="1">
      <c r="A183" s="9"/>
      <c r="C183" s="91"/>
      <c r="D183" s="91"/>
      <c r="E183" s="91"/>
      <c r="F183" s="91"/>
      <c r="G183" s="136"/>
      <c r="H183" s="137"/>
      <c r="I183" s="134"/>
      <c r="J183" s="133"/>
      <c r="K183" s="133"/>
      <c r="L183" s="133"/>
      <c r="M183" s="133"/>
      <c r="N183" s="133"/>
      <c r="O183" s="133"/>
      <c r="P183" s="133"/>
      <c r="Q183" s="137"/>
      <c r="R183" s="137"/>
      <c r="S183" s="137"/>
      <c r="T183" s="219"/>
      <c r="U183" s="220"/>
      <c r="V183" s="221"/>
      <c r="W183" s="221"/>
      <c r="X183" s="221"/>
      <c r="Y183" s="221"/>
      <c r="Z183" s="221"/>
      <c r="AA183" s="221"/>
      <c r="AB183" s="221"/>
      <c r="AC183" s="221"/>
      <c r="AD183" s="221"/>
      <c r="AE183" s="221"/>
      <c r="AF183" s="222"/>
      <c r="AG183" s="136"/>
      <c r="AH183" s="136"/>
      <c r="AI183" s="139"/>
      <c r="AJ183" s="139"/>
      <c r="AK183" s="134"/>
      <c r="AL183" s="134"/>
      <c r="AM183" s="134"/>
      <c r="AN183" s="140"/>
      <c r="AO183" s="141"/>
      <c r="AP183" s="188"/>
      <c r="AQ183" s="188"/>
      <c r="AR183" s="189"/>
      <c r="AS183" s="188"/>
      <c r="AT183" s="188"/>
      <c r="AU183" s="188"/>
      <c r="AV183" s="188"/>
      <c r="AW183" s="188"/>
      <c r="AX183" s="188"/>
      <c r="AY183" s="188"/>
      <c r="AZ183" s="188"/>
      <c r="BA183" s="135"/>
    </row>
    <row r="184" spans="1:53" s="88" customFormat="1">
      <c r="A184" s="9"/>
      <c r="C184" s="91"/>
      <c r="D184" s="91"/>
      <c r="E184" s="91"/>
      <c r="F184" s="91"/>
      <c r="G184" s="136"/>
      <c r="H184" s="137"/>
      <c r="I184" s="134"/>
      <c r="J184" s="133"/>
      <c r="K184" s="133"/>
      <c r="L184" s="133"/>
      <c r="M184" s="133"/>
      <c r="N184" s="133"/>
      <c r="O184" s="133"/>
      <c r="P184" s="133"/>
      <c r="Q184" s="137"/>
      <c r="R184" s="137"/>
      <c r="S184" s="137"/>
      <c r="T184" s="219"/>
      <c r="U184" s="220"/>
      <c r="V184" s="221"/>
      <c r="W184" s="221"/>
      <c r="X184" s="221"/>
      <c r="Y184" s="221"/>
      <c r="Z184" s="221"/>
      <c r="AA184" s="221"/>
      <c r="AB184" s="221"/>
      <c r="AC184" s="221"/>
      <c r="AD184" s="221"/>
      <c r="AE184" s="221"/>
      <c r="AF184" s="222"/>
      <c r="AG184" s="136"/>
      <c r="AH184" s="136"/>
      <c r="AI184" s="139"/>
      <c r="AJ184" s="139"/>
      <c r="AK184" s="134"/>
      <c r="AL184" s="134"/>
      <c r="AM184" s="134"/>
      <c r="AN184" s="140"/>
      <c r="AO184" s="141"/>
      <c r="AP184" s="188"/>
      <c r="AQ184" s="188"/>
      <c r="AR184" s="189"/>
      <c r="AS184" s="188"/>
      <c r="AT184" s="188"/>
      <c r="AU184" s="188"/>
      <c r="AV184" s="188"/>
      <c r="AW184" s="188"/>
      <c r="AX184" s="188"/>
      <c r="AY184" s="188"/>
      <c r="AZ184" s="188"/>
      <c r="BA184" s="135"/>
    </row>
    <row r="185" spans="1:53" s="88" customFormat="1">
      <c r="A185" s="9"/>
      <c r="C185" s="91"/>
      <c r="D185" s="91"/>
      <c r="E185" s="91"/>
      <c r="F185" s="91"/>
      <c r="G185" s="136"/>
      <c r="H185" s="137"/>
      <c r="I185" s="134"/>
      <c r="J185" s="133"/>
      <c r="K185" s="133"/>
      <c r="L185" s="133"/>
      <c r="M185" s="133"/>
      <c r="N185" s="133"/>
      <c r="O185" s="133"/>
      <c r="P185" s="133"/>
      <c r="Q185" s="137"/>
      <c r="R185" s="137"/>
      <c r="S185" s="137"/>
      <c r="T185" s="219"/>
      <c r="U185" s="220"/>
      <c r="V185" s="221"/>
      <c r="W185" s="221"/>
      <c r="X185" s="221"/>
      <c r="Y185" s="221"/>
      <c r="Z185" s="221"/>
      <c r="AA185" s="221"/>
      <c r="AB185" s="221"/>
      <c r="AC185" s="221"/>
      <c r="AD185" s="221"/>
      <c r="AE185" s="221"/>
      <c r="AF185" s="222"/>
      <c r="AG185" s="136"/>
      <c r="AH185" s="136"/>
      <c r="AI185" s="139"/>
      <c r="AJ185" s="139"/>
      <c r="AK185" s="134"/>
      <c r="AL185" s="134"/>
      <c r="AM185" s="134"/>
      <c r="AN185" s="140"/>
      <c r="AO185" s="141"/>
      <c r="AP185" s="188"/>
      <c r="AQ185" s="188"/>
      <c r="AR185" s="189"/>
      <c r="AS185" s="188"/>
      <c r="AT185" s="188"/>
      <c r="AU185" s="188"/>
      <c r="AV185" s="188"/>
      <c r="AW185" s="188"/>
      <c r="AX185" s="188"/>
      <c r="AY185" s="188"/>
      <c r="AZ185" s="188"/>
      <c r="BA185" s="135"/>
    </row>
    <row r="186" spans="1:53" s="88" customFormat="1">
      <c r="A186" s="9"/>
      <c r="C186" s="91"/>
      <c r="D186" s="91"/>
      <c r="E186" s="91"/>
      <c r="F186" s="91"/>
      <c r="G186" s="136"/>
      <c r="H186" s="137"/>
      <c r="I186" s="134"/>
      <c r="J186" s="133"/>
      <c r="K186" s="133"/>
      <c r="L186" s="133"/>
      <c r="M186" s="133"/>
      <c r="N186" s="133"/>
      <c r="O186" s="133"/>
      <c r="P186" s="133"/>
      <c r="Q186" s="137"/>
      <c r="R186" s="137"/>
      <c r="S186" s="137"/>
      <c r="T186" s="219"/>
      <c r="U186" s="220"/>
      <c r="V186" s="221"/>
      <c r="W186" s="221"/>
      <c r="X186" s="221"/>
      <c r="Y186" s="221"/>
      <c r="Z186" s="221"/>
      <c r="AA186" s="221"/>
      <c r="AB186" s="221"/>
      <c r="AC186" s="221"/>
      <c r="AD186" s="221"/>
      <c r="AE186" s="221"/>
      <c r="AF186" s="222"/>
      <c r="AG186" s="136"/>
      <c r="AH186" s="136"/>
      <c r="AI186" s="139"/>
      <c r="AJ186" s="139"/>
      <c r="AK186" s="134"/>
      <c r="AL186" s="134"/>
      <c r="AM186" s="134"/>
      <c r="AN186" s="140"/>
      <c r="AO186" s="141"/>
      <c r="AP186" s="188"/>
      <c r="AQ186" s="188"/>
      <c r="AR186" s="189"/>
      <c r="AS186" s="188"/>
      <c r="AT186" s="188"/>
      <c r="AU186" s="188"/>
      <c r="AV186" s="188"/>
      <c r="AW186" s="188"/>
      <c r="AX186" s="188"/>
      <c r="AY186" s="188"/>
      <c r="AZ186" s="188"/>
      <c r="BA186" s="135"/>
    </row>
    <row r="187" spans="1:53" s="88" customFormat="1">
      <c r="A187" s="9"/>
      <c r="C187" s="91"/>
      <c r="D187" s="91"/>
      <c r="E187" s="91"/>
      <c r="F187" s="91"/>
      <c r="G187" s="136"/>
      <c r="H187" s="137"/>
      <c r="I187" s="134"/>
      <c r="J187" s="133"/>
      <c r="K187" s="133"/>
      <c r="L187" s="133"/>
      <c r="M187" s="133"/>
      <c r="N187" s="133"/>
      <c r="O187" s="133"/>
      <c r="P187" s="133"/>
      <c r="Q187" s="137"/>
      <c r="R187" s="137"/>
      <c r="S187" s="137"/>
      <c r="T187" s="219"/>
      <c r="U187" s="220"/>
      <c r="V187" s="221"/>
      <c r="W187" s="221"/>
      <c r="X187" s="221"/>
      <c r="Y187" s="221"/>
      <c r="Z187" s="221"/>
      <c r="AA187" s="221"/>
      <c r="AB187" s="221"/>
      <c r="AC187" s="221"/>
      <c r="AD187" s="221"/>
      <c r="AE187" s="221"/>
      <c r="AF187" s="222"/>
      <c r="AG187" s="136"/>
      <c r="AH187" s="136"/>
      <c r="AI187" s="139"/>
      <c r="AJ187" s="139"/>
      <c r="AK187" s="134"/>
      <c r="AL187" s="134"/>
      <c r="AM187" s="134"/>
      <c r="AN187" s="140"/>
      <c r="AO187" s="141"/>
      <c r="AP187" s="188"/>
      <c r="AQ187" s="188"/>
      <c r="AR187" s="189"/>
      <c r="AS187" s="188"/>
      <c r="AT187" s="188"/>
      <c r="AU187" s="188"/>
      <c r="AV187" s="188"/>
      <c r="AW187" s="188"/>
      <c r="AX187" s="188"/>
      <c r="AY187" s="188"/>
      <c r="AZ187" s="188"/>
      <c r="BA187" s="135"/>
    </row>
    <row r="188" spans="1:53" s="88" customFormat="1">
      <c r="A188" s="9"/>
      <c r="C188" s="91"/>
      <c r="D188" s="91"/>
      <c r="E188" s="91"/>
      <c r="F188" s="91"/>
      <c r="G188" s="136"/>
      <c r="H188" s="137"/>
      <c r="I188" s="134"/>
      <c r="J188" s="133"/>
      <c r="K188" s="133"/>
      <c r="L188" s="133"/>
      <c r="M188" s="133"/>
      <c r="N188" s="133"/>
      <c r="O188" s="133"/>
      <c r="P188" s="133"/>
      <c r="Q188" s="137"/>
      <c r="R188" s="137"/>
      <c r="S188" s="137"/>
      <c r="T188" s="219"/>
      <c r="U188" s="220"/>
      <c r="V188" s="221"/>
      <c r="W188" s="221"/>
      <c r="X188" s="221"/>
      <c r="Y188" s="221"/>
      <c r="Z188" s="221"/>
      <c r="AA188" s="221"/>
      <c r="AB188" s="221"/>
      <c r="AC188" s="221"/>
      <c r="AD188" s="221"/>
      <c r="AE188" s="221"/>
      <c r="AF188" s="222"/>
      <c r="AG188" s="136"/>
      <c r="AH188" s="136"/>
      <c r="AI188" s="139"/>
      <c r="AJ188" s="139"/>
      <c r="AK188" s="134"/>
      <c r="AL188" s="134"/>
      <c r="AM188" s="134"/>
      <c r="AN188" s="140"/>
      <c r="AO188" s="141"/>
      <c r="AP188" s="188"/>
      <c r="AQ188" s="188"/>
      <c r="AR188" s="189"/>
      <c r="AS188" s="188"/>
      <c r="AT188" s="188"/>
      <c r="AU188" s="188"/>
      <c r="AV188" s="188"/>
      <c r="AW188" s="188"/>
      <c r="AX188" s="188"/>
      <c r="AY188" s="188"/>
      <c r="AZ188" s="188"/>
      <c r="BA188" s="135"/>
    </row>
    <row r="189" spans="1:53" s="88" customFormat="1">
      <c r="A189" s="9"/>
      <c r="C189" s="91"/>
      <c r="D189" s="91"/>
      <c r="E189" s="91"/>
      <c r="F189" s="91"/>
      <c r="G189" s="136"/>
      <c r="H189" s="137"/>
      <c r="I189" s="134"/>
      <c r="J189" s="133"/>
      <c r="K189" s="133"/>
      <c r="L189" s="133"/>
      <c r="M189" s="133"/>
      <c r="N189" s="133"/>
      <c r="O189" s="133"/>
      <c r="P189" s="133"/>
      <c r="Q189" s="137"/>
      <c r="R189" s="137"/>
      <c r="S189" s="137"/>
      <c r="T189" s="219"/>
      <c r="U189" s="220"/>
      <c r="V189" s="221"/>
      <c r="W189" s="221"/>
      <c r="X189" s="221"/>
      <c r="Y189" s="221"/>
      <c r="Z189" s="221"/>
      <c r="AA189" s="221"/>
      <c r="AB189" s="221"/>
      <c r="AC189" s="221"/>
      <c r="AD189" s="221"/>
      <c r="AE189" s="221"/>
      <c r="AF189" s="222"/>
      <c r="AG189" s="136"/>
      <c r="AH189" s="136"/>
      <c r="AI189" s="139"/>
      <c r="AJ189" s="139"/>
      <c r="AK189" s="134"/>
      <c r="AL189" s="134"/>
      <c r="AM189" s="134"/>
      <c r="AN189" s="140"/>
      <c r="AO189" s="141"/>
      <c r="AP189" s="188"/>
      <c r="AQ189" s="188"/>
      <c r="AR189" s="189"/>
      <c r="AS189" s="188"/>
      <c r="AT189" s="188"/>
      <c r="AU189" s="188"/>
      <c r="AV189" s="188"/>
      <c r="AW189" s="188"/>
      <c r="AX189" s="188"/>
      <c r="AY189" s="188"/>
      <c r="AZ189" s="188"/>
      <c r="BA189" s="135"/>
    </row>
    <row r="190" spans="1:53" s="88" customFormat="1">
      <c r="A190" s="9"/>
      <c r="C190" s="91"/>
      <c r="D190" s="91"/>
      <c r="E190" s="91"/>
      <c r="F190" s="91"/>
      <c r="G190" s="136"/>
      <c r="H190" s="137"/>
      <c r="I190" s="134"/>
      <c r="J190" s="133"/>
      <c r="K190" s="133"/>
      <c r="L190" s="133"/>
      <c r="M190" s="133"/>
      <c r="N190" s="133"/>
      <c r="O190" s="133"/>
      <c r="P190" s="133"/>
      <c r="Q190" s="137"/>
      <c r="R190" s="137"/>
      <c r="S190" s="137"/>
      <c r="T190" s="219"/>
      <c r="U190" s="220"/>
      <c r="V190" s="221"/>
      <c r="W190" s="221"/>
      <c r="X190" s="221"/>
      <c r="Y190" s="221"/>
      <c r="Z190" s="221"/>
      <c r="AA190" s="221"/>
      <c r="AB190" s="221"/>
      <c r="AC190" s="221"/>
      <c r="AD190" s="221"/>
      <c r="AE190" s="221"/>
      <c r="AF190" s="222"/>
      <c r="AG190" s="136"/>
      <c r="AH190" s="136"/>
      <c r="AI190" s="139"/>
      <c r="AJ190" s="139"/>
      <c r="AK190" s="134"/>
      <c r="AL190" s="134"/>
      <c r="AM190" s="134"/>
      <c r="AN190" s="140"/>
      <c r="AO190" s="141"/>
      <c r="AP190" s="188"/>
      <c r="AQ190" s="188"/>
      <c r="AR190" s="189"/>
      <c r="AS190" s="188"/>
      <c r="AT190" s="188"/>
      <c r="AU190" s="188"/>
      <c r="AV190" s="188"/>
      <c r="AW190" s="188"/>
      <c r="AX190" s="188"/>
      <c r="AY190" s="188"/>
      <c r="AZ190" s="188"/>
      <c r="BA190" s="135"/>
    </row>
    <row r="191" spans="1:53" s="88" customFormat="1">
      <c r="A191" s="9"/>
      <c r="C191" s="91"/>
      <c r="D191" s="91"/>
      <c r="E191" s="91"/>
      <c r="F191" s="91"/>
      <c r="G191" s="136"/>
      <c r="H191" s="137"/>
      <c r="I191" s="134"/>
      <c r="J191" s="133"/>
      <c r="K191" s="133"/>
      <c r="L191" s="133"/>
      <c r="M191" s="133"/>
      <c r="N191" s="133"/>
      <c r="O191" s="133"/>
      <c r="P191" s="133"/>
      <c r="Q191" s="137"/>
      <c r="R191" s="137"/>
      <c r="S191" s="137"/>
      <c r="T191" s="219"/>
      <c r="U191" s="220"/>
      <c r="V191" s="221"/>
      <c r="W191" s="221"/>
      <c r="X191" s="221"/>
      <c r="Y191" s="221"/>
      <c r="Z191" s="221"/>
      <c r="AA191" s="221"/>
      <c r="AB191" s="221"/>
      <c r="AC191" s="221"/>
      <c r="AD191" s="221"/>
      <c r="AE191" s="221"/>
      <c r="AF191" s="222"/>
      <c r="AG191" s="136"/>
      <c r="AH191" s="136"/>
      <c r="AI191" s="139"/>
      <c r="AJ191" s="139"/>
      <c r="AK191" s="134"/>
      <c r="AL191" s="134"/>
      <c r="AM191" s="134"/>
      <c r="AN191" s="140"/>
      <c r="AO191" s="141"/>
      <c r="AP191" s="188"/>
      <c r="AQ191" s="188"/>
      <c r="AR191" s="189"/>
      <c r="AS191" s="188"/>
      <c r="AT191" s="188"/>
      <c r="AU191" s="188"/>
      <c r="AV191" s="188"/>
      <c r="AW191" s="188"/>
      <c r="AX191" s="188"/>
      <c r="AY191" s="188"/>
      <c r="AZ191" s="188"/>
      <c r="BA191" s="135"/>
    </row>
    <row r="192" spans="1:53" s="88" customFormat="1">
      <c r="A192" s="9"/>
      <c r="C192" s="91"/>
      <c r="D192" s="91"/>
      <c r="E192" s="91"/>
      <c r="F192" s="91"/>
      <c r="G192" s="136"/>
      <c r="H192" s="137"/>
      <c r="I192" s="134"/>
      <c r="J192" s="133"/>
      <c r="K192" s="133"/>
      <c r="L192" s="133"/>
      <c r="M192" s="133"/>
      <c r="N192" s="133"/>
      <c r="O192" s="133"/>
      <c r="P192" s="133"/>
      <c r="Q192" s="137"/>
      <c r="R192" s="137"/>
      <c r="S192" s="137"/>
      <c r="T192" s="219"/>
      <c r="U192" s="220"/>
      <c r="V192" s="221"/>
      <c r="W192" s="221"/>
      <c r="X192" s="221"/>
      <c r="Y192" s="221"/>
      <c r="Z192" s="221"/>
      <c r="AA192" s="221"/>
      <c r="AB192" s="221"/>
      <c r="AC192" s="221"/>
      <c r="AD192" s="221"/>
      <c r="AE192" s="221"/>
      <c r="AF192" s="222"/>
      <c r="AG192" s="136"/>
      <c r="AH192" s="136"/>
      <c r="AI192" s="139"/>
      <c r="AJ192" s="139"/>
      <c r="AK192" s="134"/>
      <c r="AL192" s="134"/>
      <c r="AM192" s="134"/>
      <c r="AN192" s="140"/>
      <c r="AO192" s="141"/>
      <c r="AP192" s="188"/>
      <c r="AQ192" s="188"/>
      <c r="AR192" s="189"/>
      <c r="AS192" s="188"/>
      <c r="AT192" s="188"/>
      <c r="AU192" s="188"/>
      <c r="AV192" s="188"/>
      <c r="AW192" s="188"/>
      <c r="AX192" s="188"/>
      <c r="AY192" s="188"/>
      <c r="AZ192" s="188"/>
      <c r="BA192" s="135"/>
    </row>
    <row r="193" spans="1:53" s="88" customFormat="1">
      <c r="A193" s="9"/>
      <c r="C193" s="91"/>
      <c r="D193" s="91"/>
      <c r="E193" s="91"/>
      <c r="F193" s="91"/>
      <c r="G193" s="136"/>
      <c r="H193" s="137"/>
      <c r="I193" s="134"/>
      <c r="J193" s="133"/>
      <c r="K193" s="133"/>
      <c r="L193" s="133"/>
      <c r="M193" s="133"/>
      <c r="N193" s="133"/>
      <c r="O193" s="133"/>
      <c r="P193" s="133"/>
      <c r="Q193" s="137"/>
      <c r="R193" s="137"/>
      <c r="S193" s="137"/>
      <c r="T193" s="219"/>
      <c r="U193" s="220"/>
      <c r="V193" s="221"/>
      <c r="W193" s="221"/>
      <c r="X193" s="221"/>
      <c r="Y193" s="221"/>
      <c r="Z193" s="221"/>
      <c r="AA193" s="221"/>
      <c r="AB193" s="221"/>
      <c r="AC193" s="221"/>
      <c r="AD193" s="221"/>
      <c r="AE193" s="221"/>
      <c r="AF193" s="222"/>
      <c r="AG193" s="136"/>
      <c r="AH193" s="136"/>
      <c r="AI193" s="139"/>
      <c r="AJ193" s="139"/>
      <c r="AK193" s="134"/>
      <c r="AL193" s="134"/>
      <c r="AM193" s="134"/>
      <c r="AN193" s="140"/>
      <c r="AO193" s="141"/>
      <c r="AP193" s="188"/>
      <c r="AQ193" s="188"/>
      <c r="AR193" s="189"/>
      <c r="AS193" s="188"/>
      <c r="AT193" s="188"/>
      <c r="AU193" s="188"/>
      <c r="AV193" s="188"/>
      <c r="AW193" s="188"/>
      <c r="AX193" s="188"/>
      <c r="AY193" s="188"/>
      <c r="AZ193" s="188"/>
      <c r="BA193" s="135"/>
    </row>
    <row r="194" spans="1:53" s="88" customFormat="1">
      <c r="A194" s="9"/>
      <c r="C194" s="91"/>
      <c r="D194" s="91"/>
      <c r="E194" s="91"/>
      <c r="F194" s="91"/>
      <c r="G194" s="136"/>
      <c r="H194" s="137"/>
      <c r="I194" s="134"/>
      <c r="J194" s="133"/>
      <c r="K194" s="133"/>
      <c r="L194" s="133"/>
      <c r="M194" s="133"/>
      <c r="N194" s="133"/>
      <c r="O194" s="133"/>
      <c r="P194" s="133"/>
      <c r="Q194" s="137"/>
      <c r="R194" s="137"/>
      <c r="S194" s="137"/>
      <c r="T194" s="219"/>
      <c r="U194" s="220"/>
      <c r="V194" s="221"/>
      <c r="W194" s="221"/>
      <c r="X194" s="221"/>
      <c r="Y194" s="221"/>
      <c r="Z194" s="221"/>
      <c r="AA194" s="221"/>
      <c r="AB194" s="221"/>
      <c r="AC194" s="221"/>
      <c r="AD194" s="221"/>
      <c r="AE194" s="221"/>
      <c r="AF194" s="222"/>
      <c r="AG194" s="136"/>
      <c r="AH194" s="136"/>
      <c r="AI194" s="139"/>
      <c r="AJ194" s="139"/>
      <c r="AK194" s="134"/>
      <c r="AL194" s="134"/>
      <c r="AM194" s="134"/>
      <c r="AN194" s="140"/>
      <c r="AO194" s="141"/>
      <c r="AP194" s="188"/>
      <c r="AQ194" s="188"/>
      <c r="AR194" s="189"/>
      <c r="AS194" s="188"/>
      <c r="AT194" s="188"/>
      <c r="AU194" s="188"/>
      <c r="AV194" s="188"/>
      <c r="AW194" s="188"/>
      <c r="AX194" s="188"/>
      <c r="AY194" s="188"/>
      <c r="AZ194" s="188"/>
      <c r="BA194" s="135"/>
    </row>
    <row r="195" spans="1:53" s="88" customFormat="1">
      <c r="A195" s="9"/>
      <c r="C195" s="91"/>
      <c r="D195" s="91"/>
      <c r="E195" s="91"/>
      <c r="F195" s="91"/>
      <c r="G195" s="136"/>
      <c r="H195" s="137"/>
      <c r="I195" s="134"/>
      <c r="J195" s="133"/>
      <c r="K195" s="133"/>
      <c r="L195" s="133"/>
      <c r="M195" s="133"/>
      <c r="N195" s="133"/>
      <c r="O195" s="133"/>
      <c r="P195" s="133"/>
      <c r="Q195" s="137"/>
      <c r="R195" s="137"/>
      <c r="S195" s="137"/>
      <c r="T195" s="219"/>
      <c r="U195" s="220"/>
      <c r="V195" s="221"/>
      <c r="W195" s="221"/>
      <c r="X195" s="221"/>
      <c r="Y195" s="221"/>
      <c r="Z195" s="221"/>
      <c r="AA195" s="221"/>
      <c r="AB195" s="221"/>
      <c r="AC195" s="221"/>
      <c r="AD195" s="221"/>
      <c r="AE195" s="221"/>
      <c r="AF195" s="222"/>
      <c r="AG195" s="136"/>
      <c r="AH195" s="136"/>
      <c r="AI195" s="139"/>
      <c r="AJ195" s="139"/>
      <c r="AK195" s="134"/>
      <c r="AL195" s="134"/>
      <c r="AM195" s="134"/>
      <c r="AN195" s="140"/>
      <c r="AO195" s="141"/>
      <c r="AP195" s="188"/>
      <c r="AQ195" s="188"/>
      <c r="AR195" s="189"/>
      <c r="AS195" s="188"/>
      <c r="AT195" s="188"/>
      <c r="AU195" s="188"/>
      <c r="AV195" s="188"/>
      <c r="AW195" s="188"/>
      <c r="AX195" s="188"/>
      <c r="AY195" s="188"/>
      <c r="AZ195" s="188"/>
      <c r="BA195" s="135"/>
    </row>
    <row r="196" spans="1:53" s="88" customFormat="1">
      <c r="A196" s="9"/>
      <c r="C196" s="91"/>
      <c r="D196" s="91"/>
      <c r="E196" s="91"/>
      <c r="F196" s="91"/>
      <c r="G196" s="136"/>
      <c r="H196" s="137"/>
      <c r="I196" s="134"/>
      <c r="J196" s="133"/>
      <c r="K196" s="133"/>
      <c r="L196" s="133"/>
      <c r="M196" s="133"/>
      <c r="N196" s="133"/>
      <c r="O196" s="133"/>
      <c r="P196" s="133"/>
      <c r="Q196" s="137"/>
      <c r="R196" s="137"/>
      <c r="S196" s="137"/>
      <c r="T196" s="219"/>
      <c r="U196" s="220"/>
      <c r="V196" s="221"/>
      <c r="W196" s="221"/>
      <c r="X196" s="221"/>
      <c r="Y196" s="221"/>
      <c r="Z196" s="221"/>
      <c r="AA196" s="221"/>
      <c r="AB196" s="221"/>
      <c r="AC196" s="221"/>
      <c r="AD196" s="221"/>
      <c r="AE196" s="221"/>
      <c r="AF196" s="222"/>
      <c r="AG196" s="136"/>
      <c r="AH196" s="136"/>
      <c r="AI196" s="139"/>
      <c r="AJ196" s="139"/>
      <c r="AK196" s="134"/>
      <c r="AL196" s="134"/>
      <c r="AM196" s="134"/>
      <c r="AN196" s="140"/>
      <c r="AO196" s="141"/>
      <c r="AP196" s="188"/>
      <c r="AQ196" s="188"/>
      <c r="AR196" s="189"/>
      <c r="AS196" s="188"/>
      <c r="AT196" s="188"/>
      <c r="AU196" s="188"/>
      <c r="AV196" s="188"/>
      <c r="AW196" s="188"/>
      <c r="AX196" s="188"/>
      <c r="AY196" s="188"/>
      <c r="AZ196" s="188"/>
      <c r="BA196" s="135"/>
    </row>
    <row r="197" spans="1:53" s="88" customFormat="1">
      <c r="A197" s="9"/>
      <c r="C197" s="91"/>
      <c r="D197" s="91"/>
      <c r="E197" s="91"/>
      <c r="F197" s="91"/>
      <c r="G197" s="136"/>
      <c r="H197" s="137"/>
      <c r="I197" s="134"/>
      <c r="J197" s="133"/>
      <c r="K197" s="133"/>
      <c r="L197" s="133"/>
      <c r="M197" s="133"/>
      <c r="N197" s="133"/>
      <c r="O197" s="133"/>
      <c r="P197" s="133"/>
      <c r="Q197" s="137"/>
      <c r="R197" s="137"/>
      <c r="S197" s="137"/>
      <c r="T197" s="219"/>
      <c r="U197" s="220"/>
      <c r="V197" s="221"/>
      <c r="W197" s="221"/>
      <c r="X197" s="221"/>
      <c r="Y197" s="221"/>
      <c r="Z197" s="221"/>
      <c r="AA197" s="221"/>
      <c r="AB197" s="221"/>
      <c r="AC197" s="221"/>
      <c r="AD197" s="221"/>
      <c r="AE197" s="221"/>
      <c r="AF197" s="222"/>
      <c r="AG197" s="136"/>
      <c r="AH197" s="136"/>
      <c r="AI197" s="139"/>
      <c r="AJ197" s="139"/>
      <c r="AK197" s="134"/>
      <c r="AL197" s="134"/>
      <c r="AM197" s="134"/>
      <c r="AN197" s="140"/>
      <c r="AO197" s="141"/>
      <c r="AP197" s="188"/>
      <c r="AQ197" s="188"/>
      <c r="AR197" s="189"/>
      <c r="AS197" s="188"/>
      <c r="AT197" s="188"/>
      <c r="AU197" s="188"/>
      <c r="AV197" s="188"/>
      <c r="AW197" s="188"/>
      <c r="AX197" s="188"/>
      <c r="AY197" s="188"/>
      <c r="AZ197" s="188"/>
      <c r="BA197" s="135"/>
    </row>
    <row r="198" spans="1:53" s="88" customFormat="1">
      <c r="A198" s="9"/>
      <c r="C198" s="91"/>
      <c r="D198" s="91"/>
      <c r="E198" s="91"/>
      <c r="F198" s="91"/>
      <c r="G198" s="136"/>
      <c r="H198" s="137"/>
      <c r="I198" s="134"/>
      <c r="J198" s="133"/>
      <c r="K198" s="133"/>
      <c r="L198" s="133"/>
      <c r="M198" s="133"/>
      <c r="N198" s="133"/>
      <c r="O198" s="133"/>
      <c r="P198" s="133"/>
      <c r="Q198" s="137"/>
      <c r="R198" s="137"/>
      <c r="S198" s="137"/>
      <c r="T198" s="219"/>
      <c r="U198" s="220"/>
      <c r="V198" s="221"/>
      <c r="W198" s="221"/>
      <c r="X198" s="221"/>
      <c r="Y198" s="221"/>
      <c r="Z198" s="221"/>
      <c r="AA198" s="221"/>
      <c r="AB198" s="221"/>
      <c r="AC198" s="221"/>
      <c r="AD198" s="221"/>
      <c r="AE198" s="221"/>
      <c r="AF198" s="222"/>
      <c r="AG198" s="136"/>
      <c r="AH198" s="136"/>
      <c r="AI198" s="139"/>
      <c r="AJ198" s="139"/>
      <c r="AK198" s="134"/>
      <c r="AL198" s="134"/>
      <c r="AM198" s="134"/>
      <c r="AN198" s="140"/>
      <c r="AO198" s="141"/>
      <c r="AP198" s="188"/>
      <c r="AQ198" s="188"/>
      <c r="AR198" s="189"/>
      <c r="AS198" s="188"/>
      <c r="AT198" s="188"/>
      <c r="AU198" s="188"/>
      <c r="AV198" s="188"/>
      <c r="AW198" s="188"/>
      <c r="AX198" s="188"/>
      <c r="AY198" s="188"/>
      <c r="AZ198" s="188"/>
      <c r="BA198" s="135"/>
    </row>
    <row r="199" spans="1:53" s="88" customFormat="1">
      <c r="A199" s="9"/>
      <c r="C199" s="91"/>
      <c r="D199" s="91"/>
      <c r="E199" s="91"/>
      <c r="F199" s="91"/>
      <c r="G199" s="136"/>
      <c r="H199" s="137"/>
      <c r="I199" s="134"/>
      <c r="J199" s="133"/>
      <c r="K199" s="133"/>
      <c r="L199" s="133"/>
      <c r="M199" s="133"/>
      <c r="N199" s="133"/>
      <c r="O199" s="133"/>
      <c r="P199" s="133"/>
      <c r="Q199" s="137"/>
      <c r="R199" s="137"/>
      <c r="S199" s="137"/>
      <c r="T199" s="219"/>
      <c r="U199" s="220"/>
      <c r="V199" s="221"/>
      <c r="W199" s="221"/>
      <c r="X199" s="221"/>
      <c r="Y199" s="221"/>
      <c r="Z199" s="221"/>
      <c r="AA199" s="221"/>
      <c r="AB199" s="221"/>
      <c r="AC199" s="221"/>
      <c r="AD199" s="221"/>
      <c r="AE199" s="221"/>
      <c r="AF199" s="222"/>
      <c r="AG199" s="136"/>
      <c r="AH199" s="136"/>
      <c r="AI199" s="139"/>
      <c r="AJ199" s="139"/>
      <c r="AK199" s="134"/>
      <c r="AL199" s="134"/>
      <c r="AM199" s="134"/>
      <c r="AN199" s="140"/>
      <c r="AO199" s="141"/>
      <c r="AP199" s="188"/>
      <c r="AQ199" s="188"/>
      <c r="AR199" s="189"/>
      <c r="AS199" s="188"/>
      <c r="AT199" s="188"/>
      <c r="AU199" s="188"/>
      <c r="AV199" s="188"/>
      <c r="AW199" s="188"/>
      <c r="AX199" s="188"/>
      <c r="AY199" s="188"/>
      <c r="AZ199" s="188"/>
      <c r="BA199" s="135"/>
    </row>
    <row r="200" spans="1:53" s="88" customFormat="1">
      <c r="A200" s="9"/>
      <c r="C200" s="91"/>
      <c r="D200" s="91"/>
      <c r="E200" s="91"/>
      <c r="F200" s="91"/>
      <c r="G200" s="136"/>
      <c r="H200" s="137"/>
      <c r="I200" s="134"/>
      <c r="J200" s="133"/>
      <c r="K200" s="133"/>
      <c r="L200" s="133"/>
      <c r="M200" s="133"/>
      <c r="N200" s="133"/>
      <c r="O200" s="133"/>
      <c r="P200" s="133"/>
      <c r="Q200" s="137"/>
      <c r="R200" s="137"/>
      <c r="S200" s="137"/>
      <c r="T200" s="219"/>
      <c r="U200" s="220"/>
      <c r="V200" s="221"/>
      <c r="W200" s="221"/>
      <c r="X200" s="221"/>
      <c r="Y200" s="221"/>
      <c r="Z200" s="221"/>
      <c r="AA200" s="221"/>
      <c r="AB200" s="221"/>
      <c r="AC200" s="221"/>
      <c r="AD200" s="221"/>
      <c r="AE200" s="221"/>
      <c r="AF200" s="222"/>
      <c r="AG200" s="136"/>
      <c r="AH200" s="136"/>
      <c r="AI200" s="139"/>
      <c r="AJ200" s="139"/>
      <c r="AK200" s="134"/>
      <c r="AL200" s="134"/>
      <c r="AM200" s="134"/>
      <c r="AN200" s="140"/>
      <c r="AO200" s="141"/>
      <c r="AP200" s="188"/>
      <c r="AQ200" s="188"/>
      <c r="AR200" s="189"/>
      <c r="AS200" s="188"/>
      <c r="AT200" s="188"/>
      <c r="AU200" s="188"/>
      <c r="AV200" s="188"/>
      <c r="AW200" s="188"/>
      <c r="AX200" s="188"/>
      <c r="AY200" s="188"/>
      <c r="AZ200" s="188"/>
      <c r="BA200" s="135"/>
    </row>
    <row r="201" spans="1:53" s="88" customFormat="1">
      <c r="A201" s="9"/>
      <c r="C201" s="91"/>
      <c r="D201" s="91"/>
      <c r="E201" s="91"/>
      <c r="F201" s="91"/>
      <c r="G201" s="136"/>
      <c r="H201" s="137"/>
      <c r="I201" s="134"/>
      <c r="J201" s="133"/>
      <c r="K201" s="133"/>
      <c r="L201" s="133"/>
      <c r="M201" s="133"/>
      <c r="N201" s="133"/>
      <c r="O201" s="133"/>
      <c r="P201" s="133"/>
      <c r="Q201" s="137"/>
      <c r="R201" s="137"/>
      <c r="S201" s="137"/>
      <c r="T201" s="219"/>
      <c r="U201" s="220"/>
      <c r="V201" s="221"/>
      <c r="W201" s="221"/>
      <c r="X201" s="221"/>
      <c r="Y201" s="221"/>
      <c r="Z201" s="221"/>
      <c r="AA201" s="221"/>
      <c r="AB201" s="221"/>
      <c r="AC201" s="221"/>
      <c r="AD201" s="221"/>
      <c r="AE201" s="221"/>
      <c r="AF201" s="222"/>
      <c r="AG201" s="136"/>
      <c r="AH201" s="136"/>
      <c r="AI201" s="139"/>
      <c r="AJ201" s="139"/>
      <c r="AK201" s="134"/>
      <c r="AL201" s="134"/>
      <c r="AM201" s="134"/>
      <c r="AN201" s="140"/>
      <c r="AO201" s="141"/>
      <c r="AP201" s="188"/>
      <c r="AQ201" s="188"/>
      <c r="AR201" s="189"/>
      <c r="AS201" s="188"/>
      <c r="AT201" s="188"/>
      <c r="AU201" s="188"/>
      <c r="AV201" s="188"/>
      <c r="AW201" s="188"/>
      <c r="AX201" s="188"/>
      <c r="AY201" s="188"/>
      <c r="AZ201" s="188"/>
      <c r="BA201" s="135"/>
    </row>
    <row r="202" spans="1:53" s="88" customFormat="1">
      <c r="A202" s="9"/>
      <c r="C202" s="91"/>
      <c r="D202" s="91"/>
      <c r="E202" s="91"/>
      <c r="F202" s="91"/>
      <c r="G202" s="136"/>
      <c r="H202" s="137"/>
      <c r="I202" s="134"/>
      <c r="J202" s="133"/>
      <c r="K202" s="133"/>
      <c r="L202" s="133"/>
      <c r="M202" s="133"/>
      <c r="N202" s="133"/>
      <c r="O202" s="133"/>
      <c r="P202" s="133"/>
      <c r="Q202" s="137"/>
      <c r="R202" s="137"/>
      <c r="S202" s="137"/>
      <c r="T202" s="219"/>
      <c r="U202" s="220"/>
      <c r="V202" s="221"/>
      <c r="W202" s="221"/>
      <c r="X202" s="221"/>
      <c r="Y202" s="221"/>
      <c r="Z202" s="221"/>
      <c r="AA202" s="221"/>
      <c r="AB202" s="221"/>
      <c r="AC202" s="221"/>
      <c r="AD202" s="221"/>
      <c r="AE202" s="221"/>
      <c r="AF202" s="222"/>
      <c r="AG202" s="136"/>
      <c r="AH202" s="136"/>
      <c r="AI202" s="139"/>
      <c r="AJ202" s="139"/>
      <c r="AK202" s="134"/>
      <c r="AL202" s="134"/>
      <c r="AM202" s="134"/>
      <c r="AN202" s="140"/>
      <c r="AO202" s="141"/>
      <c r="AP202" s="188"/>
      <c r="AQ202" s="188"/>
      <c r="AR202" s="189"/>
      <c r="AS202" s="188"/>
      <c r="AT202" s="188"/>
      <c r="AU202" s="188"/>
      <c r="AV202" s="188"/>
      <c r="AW202" s="188"/>
      <c r="AX202" s="188"/>
      <c r="AY202" s="188"/>
      <c r="AZ202" s="188"/>
      <c r="BA202" s="135"/>
    </row>
    <row r="203" spans="1:53" s="88" customFormat="1">
      <c r="A203" s="9"/>
      <c r="C203" s="91"/>
      <c r="D203" s="91"/>
      <c r="E203" s="91"/>
      <c r="F203" s="91"/>
      <c r="G203" s="136"/>
      <c r="H203" s="137"/>
      <c r="I203" s="134"/>
      <c r="J203" s="133"/>
      <c r="K203" s="133"/>
      <c r="L203" s="133"/>
      <c r="M203" s="133"/>
      <c r="N203" s="133"/>
      <c r="O203" s="133"/>
      <c r="P203" s="133"/>
      <c r="Q203" s="137"/>
      <c r="R203" s="137"/>
      <c r="S203" s="137"/>
      <c r="T203" s="219"/>
      <c r="U203" s="220"/>
      <c r="V203" s="221"/>
      <c r="W203" s="221"/>
      <c r="X203" s="221"/>
      <c r="Y203" s="221"/>
      <c r="Z203" s="221"/>
      <c r="AA203" s="221"/>
      <c r="AB203" s="221"/>
      <c r="AC203" s="221"/>
      <c r="AD203" s="221"/>
      <c r="AE203" s="221"/>
      <c r="AF203" s="222"/>
      <c r="AG203" s="136"/>
      <c r="AH203" s="136"/>
      <c r="AI203" s="139"/>
      <c r="AJ203" s="139"/>
      <c r="AK203" s="134"/>
      <c r="AL203" s="134"/>
      <c r="AM203" s="134"/>
      <c r="AN203" s="140"/>
      <c r="AO203" s="141"/>
      <c r="AP203" s="188"/>
      <c r="AQ203" s="188"/>
      <c r="AR203" s="189"/>
      <c r="AS203" s="188"/>
      <c r="AT203" s="188"/>
      <c r="AU203" s="188"/>
      <c r="AV203" s="188"/>
      <c r="AW203" s="188"/>
      <c r="AX203" s="188"/>
      <c r="AY203" s="188"/>
      <c r="AZ203" s="188"/>
      <c r="BA203" s="135"/>
    </row>
    <row r="204" spans="1:53" s="88" customFormat="1">
      <c r="A204" s="9"/>
      <c r="C204" s="91"/>
      <c r="D204" s="91"/>
      <c r="E204" s="91"/>
      <c r="F204" s="91"/>
      <c r="G204" s="136"/>
      <c r="H204" s="137"/>
      <c r="I204" s="134"/>
      <c r="J204" s="133"/>
      <c r="K204" s="133"/>
      <c r="L204" s="133"/>
      <c r="M204" s="133"/>
      <c r="N204" s="133"/>
      <c r="O204" s="133"/>
      <c r="P204" s="133"/>
      <c r="Q204" s="137"/>
      <c r="R204" s="137"/>
      <c r="S204" s="137"/>
      <c r="T204" s="219"/>
      <c r="U204" s="220"/>
      <c r="V204" s="221"/>
      <c r="W204" s="221"/>
      <c r="X204" s="221"/>
      <c r="Y204" s="221"/>
      <c r="Z204" s="221"/>
      <c r="AA204" s="221"/>
      <c r="AB204" s="221"/>
      <c r="AC204" s="221"/>
      <c r="AD204" s="221"/>
      <c r="AE204" s="221"/>
      <c r="AF204" s="222"/>
      <c r="AG204" s="136"/>
      <c r="AH204" s="136"/>
      <c r="AI204" s="139"/>
      <c r="AJ204" s="139"/>
      <c r="AK204" s="134"/>
      <c r="AL204" s="134"/>
      <c r="AM204" s="134"/>
      <c r="AN204" s="140"/>
      <c r="AO204" s="141"/>
      <c r="AP204" s="188"/>
      <c r="AQ204" s="188"/>
      <c r="AR204" s="189"/>
      <c r="AS204" s="188"/>
      <c r="AT204" s="188"/>
      <c r="AU204" s="188"/>
      <c r="AV204" s="188"/>
      <c r="AW204" s="188"/>
      <c r="AX204" s="188"/>
      <c r="AY204" s="188"/>
      <c r="AZ204" s="188"/>
      <c r="BA204" s="135"/>
    </row>
    <row r="205" spans="1:53" s="88" customFormat="1">
      <c r="A205" s="9"/>
      <c r="C205" s="91"/>
      <c r="D205" s="91"/>
      <c r="E205" s="91"/>
      <c r="F205" s="91"/>
      <c r="G205" s="136"/>
      <c r="H205" s="137"/>
      <c r="I205" s="134"/>
      <c r="J205" s="133"/>
      <c r="K205" s="133"/>
      <c r="L205" s="133"/>
      <c r="M205" s="133"/>
      <c r="N205" s="133"/>
      <c r="O205" s="133"/>
      <c r="P205" s="133"/>
      <c r="Q205" s="137"/>
      <c r="R205" s="137"/>
      <c r="S205" s="137"/>
      <c r="T205" s="219"/>
      <c r="U205" s="220"/>
      <c r="V205" s="221"/>
      <c r="W205" s="221"/>
      <c r="X205" s="221"/>
      <c r="Y205" s="221"/>
      <c r="Z205" s="221"/>
      <c r="AA205" s="221"/>
      <c r="AB205" s="221"/>
      <c r="AC205" s="221"/>
      <c r="AD205" s="221"/>
      <c r="AE205" s="221"/>
      <c r="AF205" s="222"/>
      <c r="AG205" s="136"/>
      <c r="AH205" s="136"/>
      <c r="AI205" s="139"/>
      <c r="AJ205" s="139"/>
      <c r="AK205" s="134"/>
      <c r="AL205" s="134"/>
      <c r="AM205" s="134"/>
      <c r="AN205" s="140"/>
      <c r="AO205" s="141"/>
      <c r="AP205" s="188"/>
      <c r="AQ205" s="188"/>
      <c r="AR205" s="189"/>
      <c r="AS205" s="188"/>
      <c r="AT205" s="188"/>
      <c r="AU205" s="188"/>
      <c r="AV205" s="188"/>
      <c r="AW205" s="188"/>
      <c r="AX205" s="188"/>
      <c r="AY205" s="188"/>
      <c r="AZ205" s="188"/>
      <c r="BA205" s="135"/>
    </row>
    <row r="206" spans="1:53" s="88" customFormat="1">
      <c r="A206" s="9"/>
      <c r="C206" s="91"/>
      <c r="D206" s="91"/>
      <c r="E206" s="91"/>
      <c r="F206" s="91"/>
      <c r="G206" s="136"/>
      <c r="H206" s="137"/>
      <c r="I206" s="134"/>
      <c r="J206" s="133"/>
      <c r="K206" s="133"/>
      <c r="L206" s="133"/>
      <c r="M206" s="133"/>
      <c r="N206" s="133"/>
      <c r="O206" s="133"/>
      <c r="P206" s="133"/>
      <c r="Q206" s="137"/>
      <c r="R206" s="137"/>
      <c r="S206" s="137"/>
      <c r="T206" s="219"/>
      <c r="U206" s="220"/>
      <c r="V206" s="221"/>
      <c r="W206" s="221"/>
      <c r="X206" s="221"/>
      <c r="Y206" s="221"/>
      <c r="Z206" s="221"/>
      <c r="AA206" s="221"/>
      <c r="AB206" s="221"/>
      <c r="AC206" s="221"/>
      <c r="AD206" s="221"/>
      <c r="AE206" s="221"/>
      <c r="AF206" s="222"/>
      <c r="AG206" s="136"/>
      <c r="AH206" s="136"/>
      <c r="AI206" s="139"/>
      <c r="AJ206" s="139"/>
      <c r="AK206" s="134"/>
      <c r="AL206" s="134"/>
      <c r="AM206" s="134"/>
      <c r="AN206" s="140"/>
      <c r="AO206" s="141"/>
      <c r="AP206" s="188"/>
      <c r="AQ206" s="188"/>
      <c r="AR206" s="189"/>
      <c r="AS206" s="188"/>
      <c r="AT206" s="188"/>
      <c r="AU206" s="188"/>
      <c r="AV206" s="188"/>
      <c r="AW206" s="188"/>
      <c r="AX206" s="188"/>
      <c r="AY206" s="188"/>
      <c r="AZ206" s="188"/>
      <c r="BA206" s="135"/>
    </row>
    <row r="207" spans="1:53" s="88" customFormat="1">
      <c r="A207" s="9"/>
      <c r="C207" s="91"/>
      <c r="D207" s="91"/>
      <c r="E207" s="91"/>
      <c r="F207" s="91"/>
      <c r="G207" s="136"/>
      <c r="H207" s="137"/>
      <c r="I207" s="134"/>
      <c r="J207" s="133"/>
      <c r="K207" s="133"/>
      <c r="L207" s="133"/>
      <c r="M207" s="133"/>
      <c r="N207" s="133"/>
      <c r="O207" s="133"/>
      <c r="P207" s="133"/>
      <c r="Q207" s="137"/>
      <c r="R207" s="137"/>
      <c r="S207" s="137"/>
      <c r="T207" s="219"/>
      <c r="U207" s="220"/>
      <c r="V207" s="221"/>
      <c r="W207" s="221"/>
      <c r="X207" s="221"/>
      <c r="Y207" s="221"/>
      <c r="Z207" s="221"/>
      <c r="AA207" s="221"/>
      <c r="AB207" s="221"/>
      <c r="AC207" s="221"/>
      <c r="AD207" s="221"/>
      <c r="AE207" s="221"/>
      <c r="AF207" s="222"/>
      <c r="AG207" s="136"/>
      <c r="AH207" s="136"/>
      <c r="AI207" s="139"/>
      <c r="AJ207" s="139"/>
      <c r="AK207" s="134"/>
      <c r="AL207" s="134"/>
      <c r="AM207" s="134"/>
      <c r="AN207" s="140"/>
      <c r="AO207" s="141"/>
      <c r="AP207" s="188"/>
      <c r="AQ207" s="188"/>
      <c r="AR207" s="189"/>
      <c r="AS207" s="188"/>
      <c r="AT207" s="188"/>
      <c r="AU207" s="188"/>
      <c r="AV207" s="188"/>
      <c r="AW207" s="188"/>
      <c r="AX207" s="188"/>
      <c r="AY207" s="188"/>
      <c r="AZ207" s="188"/>
      <c r="BA207" s="135"/>
    </row>
    <row r="208" spans="1:53" s="88" customFormat="1">
      <c r="A208" s="9"/>
      <c r="C208" s="91"/>
      <c r="D208" s="91"/>
      <c r="E208" s="91"/>
      <c r="F208" s="91"/>
      <c r="G208" s="136"/>
      <c r="H208" s="137"/>
      <c r="I208" s="134"/>
      <c r="J208" s="133"/>
      <c r="K208" s="133"/>
      <c r="L208" s="133"/>
      <c r="M208" s="133"/>
      <c r="N208" s="133"/>
      <c r="O208" s="133"/>
      <c r="P208" s="133"/>
      <c r="Q208" s="137"/>
      <c r="R208" s="137"/>
      <c r="S208" s="137"/>
      <c r="T208" s="219"/>
      <c r="U208" s="220"/>
      <c r="V208" s="221"/>
      <c r="W208" s="221"/>
      <c r="X208" s="221"/>
      <c r="Y208" s="221"/>
      <c r="Z208" s="221"/>
      <c r="AA208" s="221"/>
      <c r="AB208" s="221"/>
      <c r="AC208" s="221"/>
      <c r="AD208" s="221"/>
      <c r="AE208" s="221"/>
      <c r="AF208" s="222"/>
      <c r="AG208" s="136"/>
      <c r="AH208" s="136"/>
      <c r="AI208" s="139"/>
      <c r="AJ208" s="139"/>
      <c r="AK208" s="134"/>
      <c r="AL208" s="134"/>
      <c r="AM208" s="134"/>
      <c r="AN208" s="140"/>
      <c r="AO208" s="141"/>
      <c r="AP208" s="188"/>
      <c r="AQ208" s="188"/>
      <c r="AR208" s="189"/>
      <c r="AS208" s="188"/>
      <c r="AT208" s="188"/>
      <c r="AU208" s="188"/>
      <c r="AV208" s="188"/>
      <c r="AW208" s="188"/>
      <c r="AX208" s="188"/>
      <c r="AY208" s="188"/>
      <c r="AZ208" s="188"/>
      <c r="BA208" s="135"/>
    </row>
    <row r="209" spans="1:53" s="88" customFormat="1">
      <c r="A209" s="9"/>
      <c r="C209" s="91"/>
      <c r="D209" s="91"/>
      <c r="E209" s="91"/>
      <c r="F209" s="91"/>
      <c r="G209" s="136"/>
      <c r="H209" s="137"/>
      <c r="I209" s="134"/>
      <c r="J209" s="133"/>
      <c r="K209" s="133"/>
      <c r="L209" s="133"/>
      <c r="M209" s="133"/>
      <c r="N209" s="133"/>
      <c r="O209" s="133"/>
      <c r="P209" s="133"/>
      <c r="Q209" s="137"/>
      <c r="R209" s="137"/>
      <c r="S209" s="137"/>
      <c r="T209" s="219"/>
      <c r="U209" s="220"/>
      <c r="V209" s="221"/>
      <c r="W209" s="221"/>
      <c r="X209" s="221"/>
      <c r="Y209" s="221"/>
      <c r="Z209" s="221"/>
      <c r="AA209" s="221"/>
      <c r="AB209" s="221"/>
      <c r="AC209" s="221"/>
      <c r="AD209" s="221"/>
      <c r="AE209" s="221"/>
      <c r="AF209" s="222"/>
      <c r="AG209" s="136"/>
      <c r="AH209" s="136"/>
      <c r="AI209" s="139"/>
      <c r="AJ209" s="139"/>
      <c r="AK209" s="134"/>
      <c r="AL209" s="134"/>
      <c r="AM209" s="134"/>
      <c r="AN209" s="140"/>
      <c r="AO209" s="141"/>
      <c r="AP209" s="188"/>
      <c r="AQ209" s="188"/>
      <c r="AR209" s="189"/>
      <c r="AS209" s="188"/>
      <c r="AT209" s="188"/>
      <c r="AU209" s="188"/>
      <c r="AV209" s="188"/>
      <c r="AW209" s="188"/>
      <c r="AX209" s="188"/>
      <c r="AY209" s="188"/>
      <c r="AZ209" s="188"/>
      <c r="BA209" s="135"/>
    </row>
    <row r="210" spans="1:53" s="88" customFormat="1">
      <c r="A210" s="9"/>
      <c r="C210" s="91"/>
      <c r="D210" s="91"/>
      <c r="E210" s="91"/>
      <c r="F210" s="91"/>
      <c r="G210" s="136"/>
      <c r="H210" s="137"/>
      <c r="I210" s="134"/>
      <c r="J210" s="133"/>
      <c r="K210" s="133"/>
      <c r="L210" s="133"/>
      <c r="M210" s="133"/>
      <c r="N210" s="133"/>
      <c r="O210" s="133"/>
      <c r="P210" s="133"/>
      <c r="Q210" s="137"/>
      <c r="R210" s="137"/>
      <c r="S210" s="137"/>
      <c r="T210" s="219"/>
      <c r="U210" s="220"/>
      <c r="V210" s="221"/>
      <c r="W210" s="221"/>
      <c r="X210" s="221"/>
      <c r="Y210" s="221"/>
      <c r="Z210" s="221"/>
      <c r="AA210" s="221"/>
      <c r="AB210" s="221"/>
      <c r="AC210" s="221"/>
      <c r="AD210" s="221"/>
      <c r="AE210" s="221"/>
      <c r="AF210" s="222"/>
      <c r="AG210" s="136"/>
      <c r="AH210" s="136"/>
      <c r="AI210" s="139"/>
      <c r="AJ210" s="139"/>
      <c r="AK210" s="134"/>
      <c r="AL210" s="134"/>
      <c r="AM210" s="134"/>
      <c r="AN210" s="140"/>
      <c r="AO210" s="141"/>
      <c r="AP210" s="188"/>
      <c r="AQ210" s="188"/>
      <c r="AR210" s="189"/>
      <c r="AS210" s="188"/>
      <c r="AT210" s="188"/>
      <c r="AU210" s="188"/>
      <c r="AV210" s="188"/>
      <c r="AW210" s="188"/>
      <c r="AX210" s="188"/>
      <c r="AY210" s="188"/>
      <c r="AZ210" s="188"/>
      <c r="BA210" s="135"/>
    </row>
    <row r="211" spans="1:53" s="88" customFormat="1">
      <c r="A211" s="9"/>
      <c r="C211" s="91"/>
      <c r="D211" s="91"/>
      <c r="E211" s="91"/>
      <c r="F211" s="91"/>
      <c r="G211" s="136"/>
      <c r="H211" s="137"/>
      <c r="I211" s="134"/>
      <c r="J211" s="133"/>
      <c r="K211" s="133"/>
      <c r="L211" s="133"/>
      <c r="M211" s="133"/>
      <c r="N211" s="133"/>
      <c r="O211" s="133"/>
      <c r="P211" s="133"/>
      <c r="Q211" s="137"/>
      <c r="R211" s="137"/>
      <c r="S211" s="137"/>
      <c r="T211" s="219"/>
      <c r="U211" s="220"/>
      <c r="V211" s="221"/>
      <c r="W211" s="221"/>
      <c r="X211" s="221"/>
      <c r="Y211" s="221"/>
      <c r="Z211" s="221"/>
      <c r="AA211" s="221"/>
      <c r="AB211" s="221"/>
      <c r="AC211" s="221"/>
      <c r="AD211" s="221"/>
      <c r="AE211" s="221"/>
      <c r="AF211" s="222"/>
      <c r="AG211" s="136"/>
      <c r="AH211" s="136"/>
      <c r="AI211" s="139"/>
      <c r="AJ211" s="139"/>
      <c r="AK211" s="134"/>
      <c r="AL211" s="134"/>
      <c r="AM211" s="134"/>
      <c r="AN211" s="140"/>
      <c r="AO211" s="141"/>
      <c r="AP211" s="188"/>
      <c r="AQ211" s="188"/>
      <c r="AR211" s="189"/>
      <c r="AS211" s="188"/>
      <c r="AT211" s="188"/>
      <c r="AU211" s="188"/>
      <c r="AV211" s="188"/>
      <c r="AW211" s="188"/>
      <c r="AX211" s="188"/>
      <c r="AY211" s="188"/>
      <c r="AZ211" s="188"/>
      <c r="BA211" s="135"/>
    </row>
    <row r="212" spans="1:53" s="88" customFormat="1">
      <c r="A212" s="9"/>
      <c r="C212" s="91"/>
      <c r="D212" s="91"/>
      <c r="E212" s="91"/>
      <c r="F212" s="91"/>
      <c r="G212" s="136"/>
      <c r="H212" s="137"/>
      <c r="I212" s="134"/>
      <c r="J212" s="133"/>
      <c r="K212" s="133"/>
      <c r="L212" s="133"/>
      <c r="M212" s="133"/>
      <c r="N212" s="133"/>
      <c r="O212" s="133"/>
      <c r="P212" s="133"/>
      <c r="Q212" s="137"/>
      <c r="R212" s="137"/>
      <c r="S212" s="137"/>
      <c r="T212" s="219"/>
      <c r="U212" s="220"/>
      <c r="V212" s="221"/>
      <c r="W212" s="221"/>
      <c r="X212" s="221"/>
      <c r="Y212" s="221"/>
      <c r="Z212" s="221"/>
      <c r="AA212" s="221"/>
      <c r="AB212" s="221"/>
      <c r="AC212" s="221"/>
      <c r="AD212" s="221"/>
      <c r="AE212" s="221"/>
      <c r="AF212" s="222"/>
      <c r="AG212" s="136"/>
      <c r="AH212" s="136"/>
      <c r="AI212" s="139"/>
      <c r="AJ212" s="139"/>
      <c r="AK212" s="134"/>
      <c r="AL212" s="134"/>
      <c r="AM212" s="134"/>
      <c r="AN212" s="140"/>
      <c r="AO212" s="141"/>
      <c r="AP212" s="188"/>
      <c r="AQ212" s="188"/>
      <c r="AR212" s="189"/>
      <c r="AS212" s="188"/>
      <c r="AT212" s="188"/>
      <c r="AU212" s="188"/>
      <c r="AV212" s="188"/>
      <c r="AW212" s="188"/>
      <c r="AX212" s="188"/>
      <c r="AY212" s="188"/>
      <c r="AZ212" s="188"/>
      <c r="BA212" s="135"/>
    </row>
    <row r="213" spans="1:53" s="88" customFormat="1">
      <c r="A213" s="9"/>
      <c r="C213" s="91"/>
      <c r="D213" s="91"/>
      <c r="E213" s="91"/>
      <c r="F213" s="91"/>
      <c r="G213" s="136"/>
      <c r="H213" s="137"/>
      <c r="I213" s="134"/>
      <c r="J213" s="133"/>
      <c r="K213" s="133"/>
      <c r="L213" s="133"/>
      <c r="M213" s="133"/>
      <c r="N213" s="133"/>
      <c r="O213" s="133"/>
      <c r="P213" s="133"/>
      <c r="Q213" s="137"/>
      <c r="R213" s="137"/>
      <c r="S213" s="137"/>
      <c r="T213" s="219"/>
      <c r="U213" s="220"/>
      <c r="V213" s="221"/>
      <c r="W213" s="221"/>
      <c r="X213" s="221"/>
      <c r="Y213" s="221"/>
      <c r="Z213" s="221"/>
      <c r="AA213" s="221"/>
      <c r="AB213" s="221"/>
      <c r="AC213" s="221"/>
      <c r="AD213" s="221"/>
      <c r="AE213" s="221"/>
      <c r="AF213" s="222"/>
      <c r="AG213" s="136"/>
      <c r="AH213" s="136"/>
      <c r="AI213" s="139"/>
      <c r="AJ213" s="139"/>
      <c r="AK213" s="134"/>
      <c r="AL213" s="134"/>
      <c r="AM213" s="134"/>
      <c r="AN213" s="140"/>
      <c r="AO213" s="141"/>
      <c r="AP213" s="188"/>
      <c r="AQ213" s="188"/>
      <c r="AR213" s="189"/>
      <c r="AS213" s="188"/>
      <c r="AT213" s="188"/>
      <c r="AU213" s="188"/>
      <c r="AV213" s="188"/>
      <c r="AW213" s="188"/>
      <c r="AX213" s="188"/>
      <c r="AY213" s="188"/>
      <c r="AZ213" s="188"/>
      <c r="BA213" s="135"/>
    </row>
    <row r="214" spans="1:53" s="88" customFormat="1">
      <c r="A214" s="9"/>
      <c r="C214" s="91"/>
      <c r="D214" s="91"/>
      <c r="E214" s="91"/>
      <c r="F214" s="91"/>
      <c r="G214" s="136"/>
      <c r="H214" s="137"/>
      <c r="I214" s="134"/>
      <c r="J214" s="133"/>
      <c r="K214" s="133"/>
      <c r="L214" s="133"/>
      <c r="M214" s="133"/>
      <c r="N214" s="133"/>
      <c r="O214" s="133"/>
      <c r="P214" s="133"/>
      <c r="Q214" s="137"/>
      <c r="R214" s="137"/>
      <c r="S214" s="137"/>
      <c r="T214" s="219"/>
      <c r="U214" s="220"/>
      <c r="V214" s="221"/>
      <c r="W214" s="221"/>
      <c r="X214" s="221"/>
      <c r="Y214" s="221"/>
      <c r="Z214" s="221"/>
      <c r="AA214" s="221"/>
      <c r="AB214" s="221"/>
      <c r="AC214" s="221"/>
      <c r="AD214" s="221"/>
      <c r="AE214" s="221"/>
      <c r="AF214" s="222"/>
      <c r="AG214" s="136"/>
      <c r="AH214" s="136"/>
      <c r="AI214" s="139"/>
      <c r="AJ214" s="139"/>
      <c r="AK214" s="134"/>
      <c r="AL214" s="134"/>
      <c r="AM214" s="134"/>
      <c r="AN214" s="140"/>
      <c r="AO214" s="141"/>
      <c r="AP214" s="188"/>
      <c r="AQ214" s="188"/>
      <c r="AR214" s="189"/>
      <c r="AS214" s="188"/>
      <c r="AT214" s="188"/>
      <c r="AU214" s="188"/>
      <c r="AV214" s="188"/>
      <c r="AW214" s="188"/>
      <c r="AX214" s="188"/>
      <c r="AY214" s="188"/>
      <c r="AZ214" s="188"/>
      <c r="BA214" s="135"/>
    </row>
    <row r="215" spans="1:53" s="88" customFormat="1">
      <c r="A215" s="9"/>
      <c r="C215" s="91"/>
      <c r="D215" s="91"/>
      <c r="E215" s="91"/>
      <c r="F215" s="91"/>
      <c r="G215" s="136"/>
      <c r="H215" s="137"/>
      <c r="I215" s="134"/>
      <c r="J215" s="133"/>
      <c r="K215" s="133"/>
      <c r="L215" s="133"/>
      <c r="M215" s="133"/>
      <c r="N215" s="133"/>
      <c r="O215" s="133"/>
      <c r="P215" s="133"/>
      <c r="Q215" s="137"/>
      <c r="R215" s="137"/>
      <c r="S215" s="137"/>
      <c r="T215" s="219"/>
      <c r="U215" s="220"/>
      <c r="V215" s="221"/>
      <c r="W215" s="221"/>
      <c r="X215" s="221"/>
      <c r="Y215" s="221"/>
      <c r="Z215" s="221"/>
      <c r="AA215" s="221"/>
      <c r="AB215" s="221"/>
      <c r="AC215" s="221"/>
      <c r="AD215" s="221"/>
      <c r="AE215" s="221"/>
      <c r="AF215" s="222"/>
      <c r="AG215" s="136"/>
      <c r="AH215" s="136"/>
      <c r="AI215" s="139"/>
      <c r="AJ215" s="139"/>
      <c r="AK215" s="134"/>
      <c r="AL215" s="134"/>
      <c r="AM215" s="134"/>
      <c r="AN215" s="140"/>
      <c r="AO215" s="141"/>
      <c r="AP215" s="188"/>
      <c r="AQ215" s="188"/>
      <c r="AR215" s="189"/>
      <c r="AS215" s="188"/>
      <c r="AT215" s="188"/>
      <c r="AU215" s="188"/>
      <c r="AV215" s="188"/>
      <c r="AW215" s="188"/>
      <c r="AX215" s="188"/>
      <c r="AY215" s="188"/>
      <c r="AZ215" s="188"/>
      <c r="BA215" s="135"/>
    </row>
    <row r="216" spans="1:53" s="88" customFormat="1">
      <c r="A216" s="9"/>
      <c r="C216" s="91"/>
      <c r="D216" s="91"/>
      <c r="E216" s="91"/>
      <c r="F216" s="91"/>
      <c r="G216" s="136"/>
      <c r="H216" s="137"/>
      <c r="I216" s="134"/>
      <c r="J216" s="133"/>
      <c r="K216" s="133"/>
      <c r="L216" s="133"/>
      <c r="M216" s="133"/>
      <c r="N216" s="133"/>
      <c r="O216" s="133"/>
      <c r="P216" s="133"/>
      <c r="Q216" s="137"/>
      <c r="R216" s="137"/>
      <c r="S216" s="137"/>
      <c r="T216" s="219"/>
      <c r="U216" s="220"/>
      <c r="V216" s="221"/>
      <c r="W216" s="221"/>
      <c r="X216" s="221"/>
      <c r="Y216" s="221"/>
      <c r="Z216" s="221"/>
      <c r="AA216" s="221"/>
      <c r="AB216" s="221"/>
      <c r="AC216" s="221"/>
      <c r="AD216" s="221"/>
      <c r="AE216" s="221"/>
      <c r="AF216" s="222"/>
      <c r="AG216" s="136"/>
      <c r="AH216" s="136"/>
      <c r="AI216" s="139"/>
      <c r="AJ216" s="139"/>
      <c r="AK216" s="134"/>
      <c r="AL216" s="134"/>
      <c r="AM216" s="134"/>
      <c r="AN216" s="140"/>
      <c r="AO216" s="141"/>
      <c r="AP216" s="188"/>
      <c r="AQ216" s="188"/>
      <c r="AR216" s="189"/>
      <c r="AS216" s="188"/>
      <c r="AT216" s="188"/>
      <c r="AU216" s="188"/>
      <c r="AV216" s="188"/>
      <c r="AW216" s="188"/>
      <c r="AX216" s="188"/>
      <c r="AY216" s="188"/>
      <c r="AZ216" s="188"/>
      <c r="BA216" s="135"/>
    </row>
    <row r="217" spans="1:53" s="88" customFormat="1">
      <c r="A217" s="9"/>
      <c r="C217" s="91"/>
      <c r="D217" s="91"/>
      <c r="E217" s="91"/>
      <c r="F217" s="91"/>
      <c r="G217" s="136"/>
      <c r="H217" s="137"/>
      <c r="I217" s="134"/>
      <c r="J217" s="133"/>
      <c r="K217" s="133"/>
      <c r="L217" s="133"/>
      <c r="M217" s="133"/>
      <c r="N217" s="133"/>
      <c r="O217" s="133"/>
      <c r="P217" s="133"/>
      <c r="Q217" s="137"/>
      <c r="R217" s="137"/>
      <c r="S217" s="137"/>
      <c r="T217" s="219"/>
      <c r="U217" s="220"/>
      <c r="V217" s="221"/>
      <c r="W217" s="221"/>
      <c r="X217" s="221"/>
      <c r="Y217" s="221"/>
      <c r="Z217" s="221"/>
      <c r="AA217" s="221"/>
      <c r="AB217" s="221"/>
      <c r="AC217" s="221"/>
      <c r="AD217" s="221"/>
      <c r="AE217" s="221"/>
      <c r="AF217" s="222"/>
      <c r="AG217" s="136"/>
      <c r="AH217" s="136"/>
      <c r="AI217" s="139"/>
      <c r="AJ217" s="139"/>
      <c r="AK217" s="134"/>
      <c r="AL217" s="134"/>
      <c r="AM217" s="134"/>
      <c r="AN217" s="140"/>
      <c r="AO217" s="141"/>
      <c r="AP217" s="188"/>
      <c r="AQ217" s="188"/>
      <c r="AR217" s="189"/>
      <c r="AS217" s="188"/>
      <c r="AT217" s="188"/>
      <c r="AU217" s="188"/>
      <c r="AV217" s="188"/>
      <c r="AW217" s="188"/>
      <c r="AX217" s="188"/>
      <c r="AY217" s="188"/>
      <c r="AZ217" s="188"/>
      <c r="BA217" s="135"/>
    </row>
    <row r="218" spans="1:53" s="88" customFormat="1">
      <c r="A218" s="9"/>
      <c r="C218" s="91"/>
      <c r="D218" s="91"/>
      <c r="E218" s="91"/>
      <c r="F218" s="91"/>
      <c r="G218" s="136"/>
      <c r="H218" s="137"/>
      <c r="I218" s="134"/>
      <c r="J218" s="133"/>
      <c r="K218" s="133"/>
      <c r="L218" s="133"/>
      <c r="M218" s="133"/>
      <c r="N218" s="133"/>
      <c r="O218" s="133"/>
      <c r="P218" s="133"/>
      <c r="Q218" s="137"/>
      <c r="R218" s="137"/>
      <c r="S218" s="137"/>
      <c r="T218" s="219"/>
      <c r="U218" s="220"/>
      <c r="V218" s="221"/>
      <c r="W218" s="221"/>
      <c r="X218" s="221"/>
      <c r="Y218" s="221"/>
      <c r="Z218" s="221"/>
      <c r="AA218" s="221"/>
      <c r="AB218" s="221"/>
      <c r="AC218" s="221"/>
      <c r="AD218" s="221"/>
      <c r="AE218" s="221"/>
      <c r="AF218" s="222"/>
      <c r="AG218" s="136"/>
      <c r="AH218" s="136"/>
      <c r="AI218" s="139"/>
      <c r="AJ218" s="139"/>
      <c r="AK218" s="134"/>
      <c r="AL218" s="134"/>
      <c r="AM218" s="134"/>
      <c r="AN218" s="140"/>
      <c r="AO218" s="141"/>
      <c r="AP218" s="188"/>
      <c r="AQ218" s="188"/>
      <c r="AR218" s="189"/>
      <c r="AS218" s="188"/>
      <c r="AT218" s="188"/>
      <c r="AU218" s="188"/>
      <c r="AV218" s="188"/>
      <c r="AW218" s="188"/>
      <c r="AX218" s="188"/>
      <c r="AY218" s="188"/>
      <c r="AZ218" s="188"/>
      <c r="BA218" s="135"/>
    </row>
    <row r="219" spans="1:53" s="88" customFormat="1">
      <c r="A219" s="9"/>
      <c r="C219" s="91"/>
      <c r="D219" s="91"/>
      <c r="E219" s="91"/>
      <c r="F219" s="91"/>
      <c r="G219" s="136"/>
      <c r="H219" s="137"/>
      <c r="I219" s="134"/>
      <c r="J219" s="133"/>
      <c r="K219" s="133"/>
      <c r="L219" s="133"/>
      <c r="M219" s="133"/>
      <c r="N219" s="133"/>
      <c r="O219" s="133"/>
      <c r="P219" s="133"/>
      <c r="Q219" s="137"/>
      <c r="R219" s="137"/>
      <c r="S219" s="137"/>
      <c r="T219" s="219"/>
      <c r="U219" s="220"/>
      <c r="V219" s="221"/>
      <c r="W219" s="221"/>
      <c r="X219" s="221"/>
      <c r="Y219" s="221"/>
      <c r="Z219" s="221"/>
      <c r="AA219" s="221"/>
      <c r="AB219" s="221"/>
      <c r="AC219" s="221"/>
      <c r="AD219" s="221"/>
      <c r="AE219" s="221"/>
      <c r="AF219" s="222"/>
      <c r="AG219" s="136"/>
      <c r="AH219" s="136"/>
      <c r="AI219" s="139"/>
      <c r="AJ219" s="139"/>
      <c r="AK219" s="134"/>
      <c r="AL219" s="134"/>
      <c r="AM219" s="134"/>
      <c r="AN219" s="140"/>
      <c r="AO219" s="141"/>
      <c r="AP219" s="188"/>
      <c r="AQ219" s="188"/>
      <c r="AR219" s="189"/>
      <c r="AS219" s="188"/>
      <c r="AT219" s="188"/>
      <c r="AU219" s="188"/>
      <c r="AV219" s="188"/>
      <c r="AW219" s="188"/>
      <c r="AX219" s="188"/>
      <c r="AY219" s="188"/>
      <c r="AZ219" s="188"/>
      <c r="BA219" s="135"/>
    </row>
    <row r="220" spans="1:53" s="88" customFormat="1">
      <c r="A220" s="9"/>
      <c r="C220" s="91"/>
      <c r="D220" s="91"/>
      <c r="E220" s="91"/>
      <c r="F220" s="91"/>
      <c r="G220" s="136"/>
      <c r="H220" s="137"/>
      <c r="I220" s="134"/>
      <c r="J220" s="133"/>
      <c r="K220" s="133"/>
      <c r="L220" s="133"/>
      <c r="M220" s="133"/>
      <c r="N220" s="133"/>
      <c r="O220" s="133"/>
      <c r="P220" s="133"/>
      <c r="Q220" s="137"/>
      <c r="R220" s="137"/>
      <c r="S220" s="137"/>
      <c r="T220" s="219"/>
      <c r="U220" s="220"/>
      <c r="V220" s="221"/>
      <c r="W220" s="221"/>
      <c r="X220" s="221"/>
      <c r="Y220" s="221"/>
      <c r="Z220" s="221"/>
      <c r="AA220" s="221"/>
      <c r="AB220" s="221"/>
      <c r="AC220" s="221"/>
      <c r="AD220" s="221"/>
      <c r="AE220" s="221"/>
      <c r="AF220" s="222"/>
      <c r="AG220" s="136"/>
      <c r="AH220" s="136"/>
      <c r="AI220" s="139"/>
      <c r="AJ220" s="139"/>
      <c r="AK220" s="134"/>
      <c r="AL220" s="134"/>
      <c r="AM220" s="134"/>
      <c r="AN220" s="140"/>
      <c r="AO220" s="141"/>
      <c r="AP220" s="188"/>
      <c r="AQ220" s="188"/>
      <c r="AR220" s="189"/>
      <c r="AS220" s="188"/>
      <c r="AT220" s="188"/>
      <c r="AU220" s="188"/>
      <c r="AV220" s="188"/>
      <c r="AW220" s="188"/>
      <c r="AX220" s="188"/>
      <c r="AY220" s="188"/>
      <c r="AZ220" s="188"/>
      <c r="BA220" s="135"/>
    </row>
    <row r="221" spans="1:53" s="88" customFormat="1">
      <c r="A221" s="9"/>
      <c r="C221" s="91"/>
      <c r="D221" s="91"/>
      <c r="E221" s="91"/>
      <c r="F221" s="91"/>
      <c r="G221" s="136"/>
      <c r="H221" s="137"/>
      <c r="I221" s="134"/>
      <c r="J221" s="133"/>
      <c r="K221" s="133"/>
      <c r="L221" s="133"/>
      <c r="M221" s="133"/>
      <c r="N221" s="133"/>
      <c r="O221" s="133"/>
      <c r="P221" s="133"/>
      <c r="Q221" s="137"/>
      <c r="R221" s="137"/>
      <c r="S221" s="137"/>
      <c r="T221" s="219"/>
      <c r="U221" s="220"/>
      <c r="V221" s="221"/>
      <c r="W221" s="221"/>
      <c r="X221" s="221"/>
      <c r="Y221" s="221"/>
      <c r="Z221" s="221"/>
      <c r="AA221" s="221"/>
      <c r="AB221" s="221"/>
      <c r="AC221" s="221"/>
      <c r="AD221" s="221"/>
      <c r="AE221" s="221"/>
      <c r="AF221" s="222"/>
      <c r="AG221" s="136"/>
      <c r="AH221" s="136"/>
      <c r="AI221" s="139"/>
      <c r="AJ221" s="139"/>
      <c r="AK221" s="134"/>
      <c r="AL221" s="134"/>
      <c r="AM221" s="134"/>
      <c r="AN221" s="140"/>
      <c r="AO221" s="141"/>
      <c r="AP221" s="188"/>
      <c r="AQ221" s="188"/>
      <c r="AR221" s="189"/>
      <c r="AS221" s="188"/>
      <c r="AT221" s="188"/>
      <c r="AU221" s="188"/>
      <c r="AV221" s="188"/>
      <c r="AW221" s="188"/>
      <c r="AX221" s="188"/>
      <c r="AY221" s="188"/>
      <c r="AZ221" s="188"/>
      <c r="BA221" s="135"/>
    </row>
    <row r="222" spans="1:53" s="88" customFormat="1">
      <c r="A222" s="9"/>
      <c r="C222" s="91"/>
      <c r="D222" s="91"/>
      <c r="E222" s="91"/>
      <c r="F222" s="91"/>
      <c r="G222" s="136"/>
      <c r="H222" s="137"/>
      <c r="I222" s="134"/>
      <c r="J222" s="133"/>
      <c r="K222" s="133"/>
      <c r="L222" s="133"/>
      <c r="M222" s="133"/>
      <c r="N222" s="133"/>
      <c r="O222" s="133"/>
      <c r="P222" s="133"/>
      <c r="Q222" s="137"/>
      <c r="R222" s="137"/>
      <c r="S222" s="137"/>
      <c r="T222" s="219"/>
      <c r="U222" s="220"/>
      <c r="V222" s="221"/>
      <c r="W222" s="221"/>
      <c r="X222" s="221"/>
      <c r="Y222" s="221"/>
      <c r="Z222" s="221"/>
      <c r="AA222" s="221"/>
      <c r="AB222" s="221"/>
      <c r="AC222" s="221"/>
      <c r="AD222" s="221"/>
      <c r="AE222" s="221"/>
      <c r="AF222" s="222"/>
      <c r="AG222" s="136"/>
      <c r="AH222" s="136"/>
      <c r="AI222" s="139"/>
      <c r="AJ222" s="139"/>
      <c r="AK222" s="134"/>
      <c r="AL222" s="134"/>
      <c r="AM222" s="134"/>
      <c r="AN222" s="140"/>
      <c r="AO222" s="141"/>
      <c r="AP222" s="188"/>
      <c r="AQ222" s="188"/>
      <c r="AR222" s="189"/>
      <c r="AS222" s="188"/>
      <c r="AT222" s="188"/>
      <c r="AU222" s="188"/>
      <c r="AV222" s="188"/>
      <c r="AW222" s="188"/>
      <c r="AX222" s="188"/>
      <c r="AY222" s="188"/>
      <c r="AZ222" s="188"/>
      <c r="BA222" s="135"/>
    </row>
    <row r="223" spans="1:53" s="88" customFormat="1">
      <c r="A223" s="9"/>
      <c r="C223" s="91"/>
      <c r="D223" s="91"/>
      <c r="E223" s="91"/>
      <c r="F223" s="91"/>
      <c r="G223" s="136"/>
      <c r="H223" s="137"/>
      <c r="I223" s="134"/>
      <c r="J223" s="133"/>
      <c r="K223" s="133"/>
      <c r="L223" s="133"/>
      <c r="M223" s="133"/>
      <c r="N223" s="133"/>
      <c r="O223" s="133"/>
      <c r="P223" s="133"/>
      <c r="Q223" s="137"/>
      <c r="R223" s="137"/>
      <c r="S223" s="137"/>
      <c r="T223" s="219"/>
      <c r="U223" s="220"/>
      <c r="V223" s="221"/>
      <c r="W223" s="221"/>
      <c r="X223" s="221"/>
      <c r="Y223" s="221"/>
      <c r="Z223" s="221"/>
      <c r="AA223" s="221"/>
      <c r="AB223" s="221"/>
      <c r="AC223" s="221"/>
      <c r="AD223" s="221"/>
      <c r="AE223" s="221"/>
      <c r="AF223" s="222"/>
      <c r="AG223" s="136"/>
      <c r="AH223" s="136"/>
      <c r="AI223" s="139"/>
      <c r="AJ223" s="139"/>
      <c r="AK223" s="134"/>
      <c r="AL223" s="134"/>
      <c r="AM223" s="134"/>
      <c r="AN223" s="140"/>
      <c r="AO223" s="141"/>
      <c r="AP223" s="188"/>
      <c r="AQ223" s="188"/>
      <c r="AR223" s="189"/>
      <c r="AS223" s="188"/>
      <c r="AT223" s="188"/>
      <c r="AU223" s="188"/>
      <c r="AV223" s="188"/>
      <c r="AW223" s="188"/>
      <c r="AX223" s="188"/>
      <c r="AY223" s="188"/>
      <c r="AZ223" s="188"/>
      <c r="BA223" s="135"/>
    </row>
    <row r="224" spans="1:53" s="88" customFormat="1">
      <c r="A224" s="9"/>
      <c r="C224" s="91"/>
      <c r="D224" s="91"/>
      <c r="E224" s="91"/>
      <c r="F224" s="91"/>
      <c r="G224" s="136"/>
      <c r="H224" s="137"/>
      <c r="I224" s="134"/>
      <c r="J224" s="133"/>
      <c r="K224" s="133"/>
      <c r="L224" s="133"/>
      <c r="M224" s="133"/>
      <c r="N224" s="133"/>
      <c r="O224" s="133"/>
      <c r="P224" s="133"/>
      <c r="Q224" s="137"/>
      <c r="R224" s="137"/>
      <c r="S224" s="137"/>
      <c r="T224" s="219"/>
      <c r="U224" s="220"/>
      <c r="V224" s="221"/>
      <c r="W224" s="221"/>
      <c r="X224" s="221"/>
      <c r="Y224" s="221"/>
      <c r="Z224" s="221"/>
      <c r="AA224" s="221"/>
      <c r="AB224" s="221"/>
      <c r="AC224" s="221"/>
      <c r="AD224" s="221"/>
      <c r="AE224" s="221"/>
      <c r="AF224" s="222"/>
      <c r="AG224" s="136"/>
      <c r="AH224" s="136"/>
      <c r="AI224" s="139"/>
      <c r="AJ224" s="139"/>
      <c r="AK224" s="134"/>
      <c r="AL224" s="134"/>
      <c r="AM224" s="134"/>
      <c r="AN224" s="140"/>
      <c r="AO224" s="141"/>
      <c r="AP224" s="188"/>
      <c r="AQ224" s="188"/>
      <c r="AR224" s="189"/>
      <c r="AS224" s="188"/>
      <c r="AT224" s="188"/>
      <c r="AU224" s="188"/>
      <c r="AV224" s="188"/>
      <c r="AW224" s="188"/>
      <c r="AX224" s="188"/>
      <c r="AY224" s="188"/>
      <c r="AZ224" s="188"/>
      <c r="BA224" s="135"/>
    </row>
    <row r="225" spans="1:53" s="88" customFormat="1">
      <c r="A225" s="9"/>
      <c r="C225" s="91"/>
      <c r="D225" s="91"/>
      <c r="E225" s="91"/>
      <c r="F225" s="91"/>
      <c r="G225" s="136"/>
      <c r="H225" s="137"/>
      <c r="I225" s="134"/>
      <c r="J225" s="133"/>
      <c r="K225" s="133"/>
      <c r="L225" s="133"/>
      <c r="M225" s="133"/>
      <c r="N225" s="133"/>
      <c r="O225" s="133"/>
      <c r="P225" s="133"/>
      <c r="Q225" s="137"/>
      <c r="R225" s="137"/>
      <c r="S225" s="137"/>
      <c r="T225" s="219"/>
      <c r="U225" s="220"/>
      <c r="V225" s="221"/>
      <c r="W225" s="221"/>
      <c r="X225" s="221"/>
      <c r="Y225" s="221"/>
      <c r="Z225" s="221"/>
      <c r="AA225" s="221"/>
      <c r="AB225" s="221"/>
      <c r="AC225" s="221"/>
      <c r="AD225" s="221"/>
      <c r="AE225" s="221"/>
      <c r="AF225" s="222"/>
      <c r="AG225" s="136"/>
      <c r="AH225" s="136"/>
      <c r="AI225" s="139"/>
      <c r="AJ225" s="139"/>
      <c r="AK225" s="134"/>
      <c r="AL225" s="134"/>
      <c r="AM225" s="134"/>
      <c r="AN225" s="140"/>
      <c r="AO225" s="141"/>
      <c r="AP225" s="188"/>
      <c r="AQ225" s="188"/>
      <c r="AR225" s="189"/>
      <c r="AS225" s="188"/>
      <c r="AT225" s="188"/>
      <c r="AU225" s="188"/>
      <c r="AV225" s="188"/>
      <c r="AW225" s="188"/>
      <c r="AX225" s="188"/>
      <c r="AY225" s="188"/>
      <c r="AZ225" s="188"/>
      <c r="BA225" s="135"/>
    </row>
    <row r="226" spans="1:53" s="88" customFormat="1">
      <c r="A226" s="9"/>
      <c r="C226" s="91"/>
      <c r="D226" s="91"/>
      <c r="E226" s="91"/>
      <c r="F226" s="91"/>
      <c r="G226" s="136"/>
      <c r="H226" s="137"/>
      <c r="I226" s="134"/>
      <c r="J226" s="133"/>
      <c r="K226" s="133"/>
      <c r="L226" s="133"/>
      <c r="M226" s="133"/>
      <c r="N226" s="133"/>
      <c r="O226" s="133"/>
      <c r="P226" s="133"/>
      <c r="Q226" s="137"/>
      <c r="R226" s="137"/>
      <c r="S226" s="137"/>
      <c r="T226" s="219"/>
      <c r="U226" s="220"/>
      <c r="V226" s="221"/>
      <c r="W226" s="221"/>
      <c r="X226" s="221"/>
      <c r="Y226" s="221"/>
      <c r="Z226" s="221"/>
      <c r="AA226" s="221"/>
      <c r="AB226" s="221"/>
      <c r="AC226" s="221"/>
      <c r="AD226" s="221"/>
      <c r="AE226" s="221"/>
      <c r="AF226" s="222"/>
      <c r="AG226" s="136"/>
      <c r="AH226" s="136"/>
      <c r="AI226" s="139"/>
      <c r="AJ226" s="139"/>
      <c r="AK226" s="134"/>
      <c r="AL226" s="134"/>
      <c r="AM226" s="134"/>
      <c r="AN226" s="140"/>
      <c r="AO226" s="141"/>
      <c r="AP226" s="188"/>
      <c r="AQ226" s="188"/>
      <c r="AR226" s="189"/>
      <c r="AS226" s="188"/>
      <c r="AT226" s="188"/>
      <c r="AU226" s="188"/>
      <c r="AV226" s="188"/>
      <c r="AW226" s="188"/>
      <c r="AX226" s="188"/>
      <c r="AY226" s="188"/>
      <c r="AZ226" s="188"/>
      <c r="BA226" s="135"/>
    </row>
    <row r="227" spans="1:53" s="88" customFormat="1">
      <c r="A227" s="9"/>
      <c r="C227" s="91"/>
      <c r="D227" s="91"/>
      <c r="E227" s="91"/>
      <c r="F227" s="91"/>
      <c r="G227" s="136"/>
      <c r="H227" s="137"/>
      <c r="I227" s="134"/>
      <c r="J227" s="133"/>
      <c r="K227" s="133"/>
      <c r="L227" s="133"/>
      <c r="M227" s="133"/>
      <c r="N227" s="133"/>
      <c r="O227" s="133"/>
      <c r="P227" s="133"/>
      <c r="Q227" s="137"/>
      <c r="R227" s="137"/>
      <c r="S227" s="137"/>
      <c r="T227" s="219"/>
      <c r="U227" s="220"/>
      <c r="V227" s="221"/>
      <c r="W227" s="221"/>
      <c r="X227" s="221"/>
      <c r="Y227" s="221"/>
      <c r="Z227" s="221"/>
      <c r="AA227" s="221"/>
      <c r="AB227" s="221"/>
      <c r="AC227" s="221"/>
      <c r="AD227" s="221"/>
      <c r="AE227" s="221"/>
      <c r="AF227" s="222"/>
      <c r="AG227" s="136"/>
      <c r="AH227" s="136"/>
      <c r="AI227" s="139"/>
      <c r="AJ227" s="139"/>
      <c r="AK227" s="134"/>
      <c r="AL227" s="134"/>
      <c r="AM227" s="134"/>
      <c r="AN227" s="140"/>
      <c r="AO227" s="141"/>
      <c r="AP227" s="188"/>
      <c r="AQ227" s="188"/>
      <c r="AR227" s="189"/>
      <c r="AS227" s="188"/>
      <c r="AT227" s="188"/>
      <c r="AU227" s="188"/>
      <c r="AV227" s="188"/>
      <c r="AW227" s="188"/>
      <c r="AX227" s="188"/>
      <c r="AY227" s="188"/>
      <c r="AZ227" s="188"/>
      <c r="BA227" s="135"/>
    </row>
    <row r="228" spans="1:53" s="88" customFormat="1">
      <c r="A228" s="9"/>
      <c r="C228" s="91"/>
      <c r="D228" s="91"/>
      <c r="E228" s="91"/>
      <c r="F228" s="91"/>
      <c r="G228" s="136"/>
      <c r="H228" s="137"/>
      <c r="I228" s="134"/>
      <c r="J228" s="133"/>
      <c r="K228" s="133"/>
      <c r="L228" s="133"/>
      <c r="M228" s="133"/>
      <c r="N228" s="133"/>
      <c r="O228" s="133"/>
      <c r="P228" s="133"/>
      <c r="Q228" s="137"/>
      <c r="R228" s="137"/>
      <c r="S228" s="137"/>
      <c r="T228" s="219"/>
      <c r="U228" s="220"/>
      <c r="V228" s="221"/>
      <c r="W228" s="221"/>
      <c r="X228" s="221"/>
      <c r="Y228" s="221"/>
      <c r="Z228" s="221"/>
      <c r="AA228" s="221"/>
      <c r="AB228" s="221"/>
      <c r="AC228" s="221"/>
      <c r="AD228" s="221"/>
      <c r="AE228" s="221"/>
      <c r="AF228" s="222"/>
      <c r="AG228" s="136"/>
      <c r="AH228" s="136"/>
      <c r="AI228" s="139"/>
      <c r="AJ228" s="139"/>
      <c r="AK228" s="134"/>
      <c r="AL228" s="134"/>
      <c r="AM228" s="134"/>
      <c r="AN228" s="140"/>
      <c r="AO228" s="141"/>
      <c r="AP228" s="188"/>
      <c r="AQ228" s="188"/>
      <c r="AR228" s="189"/>
      <c r="AS228" s="188"/>
      <c r="AT228" s="188"/>
      <c r="AU228" s="188"/>
      <c r="AV228" s="188"/>
      <c r="AW228" s="188"/>
      <c r="AX228" s="188"/>
      <c r="AY228" s="188"/>
      <c r="AZ228" s="188"/>
      <c r="BA228" s="135"/>
    </row>
    <row r="229" spans="1:53" s="88" customFormat="1">
      <c r="A229" s="9"/>
      <c r="C229" s="91"/>
      <c r="D229" s="91"/>
      <c r="E229" s="91"/>
      <c r="F229" s="91"/>
      <c r="G229" s="136"/>
      <c r="H229" s="137"/>
      <c r="I229" s="134"/>
      <c r="J229" s="133"/>
      <c r="K229" s="133"/>
      <c r="L229" s="133"/>
      <c r="M229" s="133"/>
      <c r="N229" s="133"/>
      <c r="O229" s="133"/>
      <c r="P229" s="133"/>
      <c r="Q229" s="137"/>
      <c r="R229" s="137"/>
      <c r="S229" s="137"/>
      <c r="T229" s="219"/>
      <c r="U229" s="220"/>
      <c r="V229" s="221"/>
      <c r="W229" s="221"/>
      <c r="X229" s="221"/>
      <c r="Y229" s="221"/>
      <c r="Z229" s="221"/>
      <c r="AA229" s="221"/>
      <c r="AB229" s="221"/>
      <c r="AC229" s="221"/>
      <c r="AD229" s="221"/>
      <c r="AE229" s="221"/>
      <c r="AF229" s="222"/>
      <c r="AG229" s="136"/>
      <c r="AH229" s="136"/>
      <c r="AI229" s="139"/>
      <c r="AJ229" s="139"/>
      <c r="AK229" s="134"/>
      <c r="AL229" s="134"/>
      <c r="AM229" s="134"/>
      <c r="AN229" s="140"/>
      <c r="AO229" s="141"/>
      <c r="AP229" s="188"/>
      <c r="AQ229" s="188"/>
      <c r="AR229" s="189"/>
      <c r="AS229" s="188"/>
      <c r="AT229" s="188"/>
      <c r="AU229" s="188"/>
      <c r="AV229" s="188"/>
      <c r="AW229" s="188"/>
      <c r="AX229" s="188"/>
      <c r="AY229" s="188"/>
      <c r="AZ229" s="188"/>
      <c r="BA229" s="135"/>
    </row>
    <row r="230" spans="1:53" s="88" customFormat="1">
      <c r="A230" s="9"/>
      <c r="C230" s="91"/>
      <c r="D230" s="91"/>
      <c r="E230" s="91"/>
      <c r="F230" s="91"/>
      <c r="G230" s="136"/>
      <c r="H230" s="137"/>
      <c r="I230" s="134"/>
      <c r="J230" s="133"/>
      <c r="K230" s="133"/>
      <c r="L230" s="133"/>
      <c r="M230" s="133"/>
      <c r="N230" s="133"/>
      <c r="O230" s="133"/>
      <c r="P230" s="133"/>
      <c r="Q230" s="137"/>
      <c r="R230" s="137"/>
      <c r="S230" s="137"/>
      <c r="T230" s="219"/>
      <c r="U230" s="220"/>
      <c r="V230" s="221"/>
      <c r="W230" s="221"/>
      <c r="X230" s="221"/>
      <c r="Y230" s="221"/>
      <c r="Z230" s="221"/>
      <c r="AA230" s="221"/>
      <c r="AB230" s="221"/>
      <c r="AC230" s="221"/>
      <c r="AD230" s="221"/>
      <c r="AE230" s="221"/>
      <c r="AF230" s="222"/>
      <c r="AG230" s="136"/>
      <c r="AH230" s="136"/>
      <c r="AI230" s="139"/>
      <c r="AJ230" s="139"/>
      <c r="AK230" s="134"/>
      <c r="AL230" s="134"/>
      <c r="AM230" s="134"/>
      <c r="AN230" s="140"/>
      <c r="AO230" s="141"/>
      <c r="AP230" s="188"/>
      <c r="AQ230" s="188"/>
      <c r="AR230" s="189"/>
      <c r="AS230" s="188"/>
      <c r="AT230" s="188"/>
      <c r="AU230" s="188"/>
      <c r="AV230" s="188"/>
      <c r="AW230" s="188"/>
      <c r="AX230" s="188"/>
      <c r="AY230" s="188"/>
      <c r="AZ230" s="188"/>
      <c r="BA230" s="135"/>
    </row>
    <row r="231" spans="1:53" s="88" customFormat="1">
      <c r="A231" s="9"/>
      <c r="C231" s="91"/>
      <c r="D231" s="91"/>
      <c r="E231" s="91"/>
      <c r="F231" s="91"/>
      <c r="G231" s="136"/>
      <c r="H231" s="137"/>
      <c r="I231" s="134"/>
      <c r="J231" s="133"/>
      <c r="K231" s="133"/>
      <c r="L231" s="133"/>
      <c r="M231" s="133"/>
      <c r="N231" s="133"/>
      <c r="O231" s="133"/>
      <c r="P231" s="133"/>
      <c r="Q231" s="137"/>
      <c r="R231" s="137"/>
      <c r="S231" s="137"/>
      <c r="T231" s="219"/>
      <c r="U231" s="220"/>
      <c r="V231" s="221"/>
      <c r="W231" s="221"/>
      <c r="X231" s="221"/>
      <c r="Y231" s="221"/>
      <c r="Z231" s="221"/>
      <c r="AA231" s="221"/>
      <c r="AB231" s="221"/>
      <c r="AC231" s="221"/>
      <c r="AD231" s="221"/>
      <c r="AE231" s="221"/>
      <c r="AF231" s="222"/>
      <c r="AG231" s="136"/>
      <c r="AH231" s="136"/>
      <c r="AI231" s="139"/>
      <c r="AJ231" s="139"/>
      <c r="AK231" s="134"/>
      <c r="AL231" s="134"/>
      <c r="AM231" s="134"/>
      <c r="AN231" s="140"/>
      <c r="AO231" s="141"/>
      <c r="AP231" s="188"/>
      <c r="AQ231" s="188"/>
      <c r="AR231" s="189"/>
      <c r="AS231" s="188"/>
      <c r="AT231" s="188"/>
      <c r="AU231" s="188"/>
      <c r="AV231" s="188"/>
      <c r="AW231" s="188"/>
      <c r="AX231" s="188"/>
      <c r="AY231" s="188"/>
      <c r="AZ231" s="188"/>
      <c r="BA231" s="135"/>
    </row>
    <row r="232" spans="1:53" s="88" customFormat="1">
      <c r="A232" s="9"/>
      <c r="C232" s="91"/>
      <c r="D232" s="91"/>
      <c r="E232" s="91"/>
      <c r="F232" s="91"/>
      <c r="G232" s="136"/>
      <c r="H232" s="137"/>
      <c r="I232" s="134"/>
      <c r="J232" s="133"/>
      <c r="K232" s="133"/>
      <c r="L232" s="133"/>
      <c r="M232" s="133"/>
      <c r="N232" s="133"/>
      <c r="O232" s="133"/>
      <c r="P232" s="133"/>
      <c r="Q232" s="137"/>
      <c r="R232" s="137"/>
      <c r="S232" s="137"/>
      <c r="T232" s="219"/>
      <c r="U232" s="220"/>
      <c r="V232" s="221"/>
      <c r="W232" s="221"/>
      <c r="X232" s="221"/>
      <c r="Y232" s="221"/>
      <c r="Z232" s="221"/>
      <c r="AA232" s="221"/>
      <c r="AB232" s="221"/>
      <c r="AC232" s="221"/>
      <c r="AD232" s="221"/>
      <c r="AE232" s="221"/>
      <c r="AF232" s="222"/>
      <c r="AG232" s="136"/>
      <c r="AH232" s="136"/>
      <c r="AI232" s="139"/>
      <c r="AJ232" s="139"/>
      <c r="AK232" s="134"/>
      <c r="AL232" s="134"/>
      <c r="AM232" s="134"/>
      <c r="AN232" s="140"/>
      <c r="AO232" s="141"/>
      <c r="AP232" s="188"/>
      <c r="AQ232" s="188"/>
      <c r="AR232" s="189"/>
      <c r="AS232" s="188"/>
      <c r="AT232" s="188"/>
      <c r="AU232" s="188"/>
      <c r="AV232" s="188"/>
      <c r="AW232" s="188"/>
      <c r="AX232" s="188"/>
      <c r="AY232" s="188"/>
      <c r="AZ232" s="188"/>
      <c r="BA232" s="135"/>
    </row>
    <row r="233" spans="1:53" s="88" customFormat="1">
      <c r="A233" s="9"/>
      <c r="C233" s="91"/>
      <c r="D233" s="91"/>
      <c r="E233" s="91"/>
      <c r="F233" s="91"/>
      <c r="G233" s="136"/>
      <c r="H233" s="137"/>
      <c r="I233" s="134"/>
      <c r="J233" s="133"/>
      <c r="K233" s="133"/>
      <c r="L233" s="133"/>
      <c r="M233" s="133"/>
      <c r="N233" s="133"/>
      <c r="O233" s="133"/>
      <c r="P233" s="133"/>
      <c r="Q233" s="137"/>
      <c r="R233" s="137"/>
      <c r="S233" s="137"/>
      <c r="T233" s="219"/>
      <c r="U233" s="220"/>
      <c r="V233" s="221"/>
      <c r="W233" s="221"/>
      <c r="X233" s="221"/>
      <c r="Y233" s="221"/>
      <c r="Z233" s="221"/>
      <c r="AA233" s="221"/>
      <c r="AB233" s="221"/>
      <c r="AC233" s="221"/>
      <c r="AD233" s="221"/>
      <c r="AE233" s="221"/>
      <c r="AF233" s="222"/>
      <c r="AG233" s="136"/>
      <c r="AH233" s="136"/>
      <c r="AI233" s="139"/>
      <c r="AJ233" s="139"/>
      <c r="AK233" s="134"/>
      <c r="AL233" s="134"/>
      <c r="AM233" s="134"/>
      <c r="AN233" s="140"/>
      <c r="AO233" s="141"/>
      <c r="AP233" s="188"/>
      <c r="AQ233" s="188"/>
      <c r="AR233" s="189"/>
      <c r="AS233" s="188"/>
      <c r="AT233" s="188"/>
      <c r="AU233" s="188"/>
      <c r="AV233" s="188"/>
      <c r="AW233" s="188"/>
      <c r="AX233" s="188"/>
      <c r="AY233" s="188"/>
      <c r="AZ233" s="188"/>
      <c r="BA233" s="135"/>
    </row>
    <row r="234" spans="1:53" s="88" customFormat="1">
      <c r="A234" s="9"/>
      <c r="C234" s="91"/>
      <c r="D234" s="91"/>
      <c r="E234" s="91"/>
      <c r="F234" s="91"/>
      <c r="G234" s="136"/>
      <c r="H234" s="137"/>
      <c r="I234" s="134"/>
      <c r="J234" s="133"/>
      <c r="K234" s="133"/>
      <c r="L234" s="133"/>
      <c r="M234" s="133"/>
      <c r="N234" s="133"/>
      <c r="O234" s="133"/>
      <c r="P234" s="133"/>
      <c r="Q234" s="137"/>
      <c r="R234" s="137"/>
      <c r="S234" s="137"/>
      <c r="T234" s="219"/>
      <c r="U234" s="220"/>
      <c r="V234" s="221"/>
      <c r="W234" s="221"/>
      <c r="X234" s="221"/>
      <c r="Y234" s="221"/>
      <c r="Z234" s="221"/>
      <c r="AA234" s="221"/>
      <c r="AB234" s="221"/>
      <c r="AC234" s="221"/>
      <c r="AD234" s="221"/>
      <c r="AE234" s="221"/>
      <c r="AF234" s="222"/>
      <c r="AG234" s="136"/>
      <c r="AH234" s="136"/>
      <c r="AI234" s="139"/>
      <c r="AJ234" s="139"/>
      <c r="AK234" s="134"/>
      <c r="AL234" s="134"/>
      <c r="AM234" s="134"/>
      <c r="AN234" s="140"/>
      <c r="AO234" s="141"/>
      <c r="AP234" s="188"/>
      <c r="AQ234" s="188"/>
      <c r="AR234" s="189"/>
      <c r="AS234" s="188"/>
      <c r="AT234" s="188"/>
      <c r="AU234" s="188"/>
      <c r="AV234" s="188"/>
      <c r="AW234" s="188"/>
      <c r="AX234" s="188"/>
      <c r="AY234" s="188"/>
      <c r="AZ234" s="188"/>
      <c r="BA234" s="135"/>
    </row>
    <row r="235" spans="1:53" s="88" customFormat="1">
      <c r="A235" s="9"/>
      <c r="C235" s="91"/>
      <c r="D235" s="91"/>
      <c r="E235" s="91"/>
      <c r="F235" s="91"/>
      <c r="G235" s="136"/>
      <c r="H235" s="137"/>
      <c r="I235" s="134"/>
      <c r="J235" s="133"/>
      <c r="K235" s="133"/>
      <c r="L235" s="133"/>
      <c r="M235" s="133"/>
      <c r="N235" s="133"/>
      <c r="O235" s="133"/>
      <c r="P235" s="133"/>
      <c r="Q235" s="137"/>
      <c r="R235" s="137"/>
      <c r="S235" s="137"/>
      <c r="T235" s="219"/>
      <c r="U235" s="220"/>
      <c r="V235" s="221"/>
      <c r="W235" s="221"/>
      <c r="X235" s="221"/>
      <c r="Y235" s="221"/>
      <c r="Z235" s="221"/>
      <c r="AA235" s="221"/>
      <c r="AB235" s="221"/>
      <c r="AC235" s="221"/>
      <c r="AD235" s="221"/>
      <c r="AE235" s="221"/>
      <c r="AF235" s="222"/>
      <c r="AG235" s="136"/>
      <c r="AH235" s="136"/>
      <c r="AI235" s="139"/>
      <c r="AJ235" s="139"/>
      <c r="AK235" s="134"/>
      <c r="AL235" s="134"/>
      <c r="AM235" s="134"/>
      <c r="AN235" s="140"/>
      <c r="AO235" s="141"/>
      <c r="AP235" s="188"/>
      <c r="AQ235" s="188"/>
      <c r="AR235" s="189"/>
      <c r="AS235" s="188"/>
      <c r="AT235" s="188"/>
      <c r="AU235" s="188"/>
      <c r="AV235" s="188"/>
      <c r="AW235" s="188"/>
      <c r="AX235" s="188"/>
      <c r="AY235" s="188"/>
      <c r="AZ235" s="188"/>
      <c r="BA235" s="135"/>
    </row>
    <row r="236" spans="1:53" s="88" customFormat="1">
      <c r="A236" s="9"/>
      <c r="C236" s="91"/>
      <c r="D236" s="91"/>
      <c r="E236" s="91"/>
      <c r="F236" s="91"/>
      <c r="G236" s="136"/>
      <c r="H236" s="137"/>
      <c r="I236" s="134"/>
      <c r="J236" s="133"/>
      <c r="K236" s="133"/>
      <c r="L236" s="133"/>
      <c r="M236" s="133"/>
      <c r="N236" s="133"/>
      <c r="O236" s="133"/>
      <c r="P236" s="133"/>
      <c r="Q236" s="137"/>
      <c r="R236" s="137"/>
      <c r="S236" s="137"/>
      <c r="T236" s="219"/>
      <c r="U236" s="220"/>
      <c r="V236" s="221"/>
      <c r="W236" s="221"/>
      <c r="X236" s="221"/>
      <c r="Y236" s="221"/>
      <c r="Z236" s="221"/>
      <c r="AA236" s="221"/>
      <c r="AB236" s="221"/>
      <c r="AC236" s="221"/>
      <c r="AD236" s="221"/>
      <c r="AE236" s="221"/>
      <c r="AF236" s="222"/>
      <c r="AG236" s="136"/>
      <c r="AH236" s="136"/>
      <c r="AI236" s="139"/>
      <c r="AJ236" s="139"/>
      <c r="AK236" s="134"/>
      <c r="AL236" s="134"/>
      <c r="AM236" s="134"/>
      <c r="AN236" s="140"/>
      <c r="AO236" s="141"/>
      <c r="AP236" s="188"/>
      <c r="AQ236" s="188"/>
      <c r="AR236" s="189"/>
      <c r="AS236" s="188"/>
      <c r="AT236" s="188"/>
      <c r="AU236" s="188"/>
      <c r="AV236" s="188"/>
      <c r="AW236" s="188"/>
      <c r="AX236" s="188"/>
      <c r="AY236" s="188"/>
      <c r="AZ236" s="188"/>
      <c r="BA236" s="135"/>
    </row>
    <row r="237" spans="1:53" s="88" customFormat="1">
      <c r="A237" s="9"/>
      <c r="C237" s="91"/>
      <c r="D237" s="91"/>
      <c r="E237" s="91"/>
      <c r="F237" s="91"/>
      <c r="G237" s="136"/>
      <c r="H237" s="137"/>
      <c r="I237" s="134"/>
      <c r="J237" s="133"/>
      <c r="K237" s="133"/>
      <c r="L237" s="133"/>
      <c r="M237" s="133"/>
      <c r="N237" s="133"/>
      <c r="O237" s="133"/>
      <c r="P237" s="133"/>
      <c r="Q237" s="137"/>
      <c r="R237" s="137"/>
      <c r="S237" s="137"/>
      <c r="T237" s="219"/>
      <c r="U237" s="220"/>
      <c r="V237" s="221"/>
      <c r="W237" s="221"/>
      <c r="X237" s="221"/>
      <c r="Y237" s="221"/>
      <c r="Z237" s="221"/>
      <c r="AA237" s="221"/>
      <c r="AB237" s="221"/>
      <c r="AC237" s="221"/>
      <c r="AD237" s="221"/>
      <c r="AE237" s="221"/>
      <c r="AF237" s="222"/>
      <c r="AG237" s="136"/>
      <c r="AH237" s="136"/>
      <c r="AI237" s="139"/>
      <c r="AJ237" s="139"/>
      <c r="AK237" s="134"/>
      <c r="AL237" s="134"/>
      <c r="AM237" s="134"/>
      <c r="AN237" s="140"/>
      <c r="AO237" s="141"/>
      <c r="AP237" s="188"/>
      <c r="AQ237" s="188"/>
      <c r="AR237" s="189"/>
      <c r="AS237" s="188"/>
      <c r="AT237" s="188"/>
      <c r="AU237" s="188"/>
      <c r="AV237" s="188"/>
      <c r="AW237" s="188"/>
      <c r="AX237" s="188"/>
      <c r="AY237" s="188"/>
      <c r="AZ237" s="188"/>
      <c r="BA237" s="135"/>
    </row>
    <row r="238" spans="1:53" s="88" customFormat="1">
      <c r="A238" s="9"/>
      <c r="C238" s="91"/>
      <c r="D238" s="91"/>
      <c r="E238" s="91"/>
      <c r="F238" s="91"/>
      <c r="G238" s="136"/>
      <c r="H238" s="137"/>
      <c r="I238" s="134"/>
      <c r="J238" s="133"/>
      <c r="K238" s="133"/>
      <c r="L238" s="133"/>
      <c r="M238" s="133"/>
      <c r="N238" s="133"/>
      <c r="O238" s="133"/>
      <c r="P238" s="133"/>
      <c r="Q238" s="137"/>
      <c r="R238" s="137"/>
      <c r="S238" s="137"/>
      <c r="T238" s="219"/>
      <c r="U238" s="220"/>
      <c r="V238" s="221"/>
      <c r="W238" s="221"/>
      <c r="X238" s="221"/>
      <c r="Y238" s="221"/>
      <c r="Z238" s="221"/>
      <c r="AA238" s="221"/>
      <c r="AB238" s="221"/>
      <c r="AC238" s="221"/>
      <c r="AD238" s="221"/>
      <c r="AE238" s="221"/>
      <c r="AF238" s="222"/>
      <c r="AG238" s="136"/>
      <c r="AH238" s="136"/>
      <c r="AI238" s="139"/>
      <c r="AJ238" s="139"/>
      <c r="AK238" s="134"/>
      <c r="AL238" s="134"/>
      <c r="AM238" s="134"/>
      <c r="AN238" s="140"/>
      <c r="AO238" s="141"/>
      <c r="AP238" s="188"/>
      <c r="AQ238" s="188"/>
      <c r="AR238" s="189"/>
      <c r="AS238" s="188"/>
      <c r="AT238" s="188"/>
      <c r="AU238" s="188"/>
      <c r="AV238" s="188"/>
      <c r="AW238" s="188"/>
      <c r="AX238" s="188"/>
      <c r="AY238" s="188"/>
      <c r="AZ238" s="188"/>
      <c r="BA238" s="135"/>
    </row>
    <row r="239" spans="1:53" s="88" customFormat="1">
      <c r="A239" s="9"/>
      <c r="C239" s="91"/>
      <c r="D239" s="91"/>
      <c r="E239" s="91"/>
      <c r="F239" s="91"/>
      <c r="G239" s="136"/>
      <c r="H239" s="137"/>
      <c r="I239" s="134"/>
      <c r="J239" s="133"/>
      <c r="K239" s="133"/>
      <c r="L239" s="133"/>
      <c r="M239" s="133"/>
      <c r="N239" s="133"/>
      <c r="O239" s="133"/>
      <c r="P239" s="133"/>
      <c r="Q239" s="137"/>
      <c r="R239" s="137"/>
      <c r="S239" s="137"/>
      <c r="T239" s="219"/>
      <c r="U239" s="220"/>
      <c r="V239" s="221"/>
      <c r="W239" s="221"/>
      <c r="X239" s="221"/>
      <c r="Y239" s="221"/>
      <c r="Z239" s="221"/>
      <c r="AA239" s="221"/>
      <c r="AB239" s="221"/>
      <c r="AC239" s="221"/>
      <c r="AD239" s="221"/>
      <c r="AE239" s="221"/>
      <c r="AF239" s="222"/>
      <c r="AG239" s="136"/>
      <c r="AH239" s="136"/>
      <c r="AI239" s="139"/>
      <c r="AJ239" s="139"/>
      <c r="AK239" s="134"/>
      <c r="AL239" s="134"/>
      <c r="AM239" s="134"/>
      <c r="AN239" s="140"/>
      <c r="AO239" s="141"/>
      <c r="AP239" s="188"/>
      <c r="AQ239" s="188"/>
      <c r="AR239" s="189"/>
      <c r="AS239" s="188"/>
      <c r="AT239" s="188"/>
      <c r="AU239" s="188"/>
      <c r="AV239" s="188"/>
      <c r="AW239" s="188"/>
      <c r="AX239" s="188"/>
      <c r="AY239" s="188"/>
      <c r="AZ239" s="188"/>
      <c r="BA239" s="135"/>
    </row>
    <row r="240" spans="1:53" s="88" customFormat="1">
      <c r="A240" s="9"/>
      <c r="C240" s="91"/>
      <c r="D240" s="91"/>
      <c r="E240" s="91"/>
      <c r="F240" s="91"/>
      <c r="G240" s="136"/>
      <c r="H240" s="137"/>
      <c r="I240" s="134"/>
      <c r="J240" s="133"/>
      <c r="K240" s="133"/>
      <c r="L240" s="133"/>
      <c r="M240" s="133"/>
      <c r="N240" s="133"/>
      <c r="O240" s="133"/>
      <c r="P240" s="133"/>
      <c r="Q240" s="137"/>
      <c r="R240" s="137"/>
      <c r="S240" s="137"/>
      <c r="T240" s="219"/>
      <c r="U240" s="220"/>
      <c r="V240" s="221"/>
      <c r="W240" s="221"/>
      <c r="X240" s="221"/>
      <c r="Y240" s="221"/>
      <c r="Z240" s="221"/>
      <c r="AA240" s="221"/>
      <c r="AB240" s="221"/>
      <c r="AC240" s="221"/>
      <c r="AD240" s="221"/>
      <c r="AE240" s="221"/>
      <c r="AF240" s="222"/>
      <c r="AG240" s="136"/>
      <c r="AH240" s="136"/>
      <c r="AI240" s="139"/>
      <c r="AJ240" s="139"/>
      <c r="AK240" s="134"/>
      <c r="AL240" s="134"/>
      <c r="AM240" s="134"/>
      <c r="AN240" s="140"/>
      <c r="AO240" s="141"/>
      <c r="AP240" s="188"/>
      <c r="AQ240" s="188"/>
      <c r="AR240" s="189"/>
      <c r="AS240" s="188"/>
      <c r="AT240" s="188"/>
      <c r="AU240" s="188"/>
      <c r="AV240" s="188"/>
      <c r="AW240" s="188"/>
      <c r="AX240" s="188"/>
      <c r="AY240" s="188"/>
      <c r="AZ240" s="188"/>
      <c r="BA240" s="135"/>
    </row>
    <row r="241" spans="1:53" s="88" customFormat="1">
      <c r="A241" s="9"/>
      <c r="C241" s="91"/>
      <c r="D241" s="91"/>
      <c r="E241" s="91"/>
      <c r="F241" s="91"/>
      <c r="G241" s="136"/>
      <c r="H241" s="137"/>
      <c r="I241" s="134"/>
      <c r="J241" s="133"/>
      <c r="K241" s="133"/>
      <c r="L241" s="133"/>
      <c r="M241" s="133"/>
      <c r="N241" s="133"/>
      <c r="O241" s="133"/>
      <c r="P241" s="133"/>
      <c r="Q241" s="137"/>
      <c r="R241" s="137"/>
      <c r="S241" s="137"/>
      <c r="T241" s="219"/>
      <c r="U241" s="220"/>
      <c r="V241" s="221"/>
      <c r="W241" s="221"/>
      <c r="X241" s="221"/>
      <c r="Y241" s="221"/>
      <c r="Z241" s="221"/>
      <c r="AA241" s="221"/>
      <c r="AB241" s="221"/>
      <c r="AC241" s="221"/>
      <c r="AD241" s="221"/>
      <c r="AE241" s="221"/>
      <c r="AF241" s="222"/>
      <c r="AG241" s="136"/>
      <c r="AH241" s="136"/>
      <c r="AI241" s="139"/>
      <c r="AJ241" s="139"/>
      <c r="AK241" s="134"/>
      <c r="AL241" s="134"/>
      <c r="AM241" s="134"/>
      <c r="AN241" s="140"/>
      <c r="AO241" s="141"/>
      <c r="AP241" s="188"/>
      <c r="AQ241" s="188"/>
      <c r="AR241" s="189"/>
      <c r="AS241" s="188"/>
      <c r="AT241" s="188"/>
      <c r="AU241" s="188"/>
      <c r="AV241" s="188"/>
      <c r="AW241" s="188"/>
      <c r="AX241" s="188"/>
      <c r="AY241" s="188"/>
      <c r="AZ241" s="188"/>
      <c r="BA241" s="135"/>
    </row>
    <row r="242" spans="1:53" s="88" customFormat="1">
      <c r="A242" s="9"/>
      <c r="C242" s="91"/>
      <c r="D242" s="91"/>
      <c r="E242" s="91"/>
      <c r="F242" s="91"/>
      <c r="G242" s="136"/>
      <c r="H242" s="137"/>
      <c r="I242" s="134"/>
      <c r="J242" s="133"/>
      <c r="K242" s="133"/>
      <c r="L242" s="133"/>
      <c r="M242" s="133"/>
      <c r="N242" s="133"/>
      <c r="O242" s="133"/>
      <c r="P242" s="133"/>
      <c r="Q242" s="137"/>
      <c r="R242" s="137"/>
      <c r="S242" s="137"/>
      <c r="T242" s="219"/>
      <c r="U242" s="220"/>
      <c r="V242" s="221"/>
      <c r="W242" s="221"/>
      <c r="X242" s="221"/>
      <c r="Y242" s="221"/>
      <c r="Z242" s="221"/>
      <c r="AA242" s="221"/>
      <c r="AB242" s="221"/>
      <c r="AC242" s="221"/>
      <c r="AD242" s="221"/>
      <c r="AE242" s="221"/>
      <c r="AF242" s="222"/>
      <c r="AG242" s="136"/>
      <c r="AH242" s="136"/>
      <c r="AI242" s="139"/>
      <c r="AJ242" s="139"/>
      <c r="AK242" s="134"/>
      <c r="AL242" s="134"/>
      <c r="AM242" s="134"/>
      <c r="AN242" s="140"/>
      <c r="AO242" s="141"/>
      <c r="AP242" s="188"/>
      <c r="AQ242" s="188"/>
      <c r="AR242" s="189"/>
      <c r="AS242" s="188"/>
      <c r="AT242" s="188"/>
      <c r="AU242" s="188"/>
      <c r="AV242" s="188"/>
      <c r="AW242" s="188"/>
      <c r="AX242" s="188"/>
      <c r="AY242" s="188"/>
      <c r="AZ242" s="188"/>
      <c r="BA242" s="135"/>
    </row>
    <row r="243" spans="1:53" s="88" customFormat="1">
      <c r="A243" s="9"/>
      <c r="C243" s="91"/>
      <c r="D243" s="91"/>
      <c r="E243" s="91"/>
      <c r="F243" s="91"/>
      <c r="G243" s="136"/>
      <c r="H243" s="137"/>
      <c r="I243" s="134"/>
      <c r="J243" s="133"/>
      <c r="K243" s="133"/>
      <c r="L243" s="133"/>
      <c r="M243" s="133"/>
      <c r="N243" s="133"/>
      <c r="O243" s="133"/>
      <c r="P243" s="133"/>
      <c r="Q243" s="137"/>
      <c r="R243" s="137"/>
      <c r="S243" s="137"/>
      <c r="T243" s="219"/>
      <c r="U243" s="220"/>
      <c r="V243" s="221"/>
      <c r="W243" s="221"/>
      <c r="X243" s="221"/>
      <c r="Y243" s="221"/>
      <c r="Z243" s="221"/>
      <c r="AA243" s="221"/>
      <c r="AB243" s="221"/>
      <c r="AC243" s="221"/>
      <c r="AD243" s="221"/>
      <c r="AE243" s="221"/>
      <c r="AF243" s="222"/>
      <c r="AG243" s="136"/>
      <c r="AH243" s="136"/>
      <c r="AI243" s="139"/>
      <c r="AJ243" s="139"/>
      <c r="AK243" s="134"/>
      <c r="AL243" s="134"/>
      <c r="AM243" s="134"/>
      <c r="AN243" s="140"/>
      <c r="AO243" s="141"/>
      <c r="AP243" s="188"/>
      <c r="AQ243" s="188"/>
      <c r="AR243" s="189"/>
      <c r="AS243" s="188"/>
      <c r="AT243" s="188"/>
      <c r="AU243" s="188"/>
      <c r="AV243" s="188"/>
      <c r="AW243" s="188"/>
      <c r="AX243" s="188"/>
      <c r="AY243" s="188"/>
      <c r="AZ243" s="188"/>
      <c r="BA243" s="135"/>
    </row>
    <row r="244" spans="1:53" s="88" customFormat="1">
      <c r="A244" s="9"/>
      <c r="C244" s="91"/>
      <c r="D244" s="91"/>
      <c r="E244" s="91"/>
      <c r="F244" s="91"/>
      <c r="G244" s="136"/>
      <c r="H244" s="137"/>
      <c r="I244" s="134"/>
      <c r="J244" s="133"/>
      <c r="K244" s="133"/>
      <c r="L244" s="133"/>
      <c r="M244" s="133"/>
      <c r="N244" s="133"/>
      <c r="O244" s="133"/>
      <c r="P244" s="133"/>
      <c r="Q244" s="137"/>
      <c r="R244" s="137"/>
      <c r="S244" s="137"/>
      <c r="T244" s="219"/>
      <c r="U244" s="220"/>
      <c r="V244" s="221"/>
      <c r="W244" s="221"/>
      <c r="X244" s="221"/>
      <c r="Y244" s="221"/>
      <c r="Z244" s="221"/>
      <c r="AA244" s="221"/>
      <c r="AB244" s="221"/>
      <c r="AC244" s="221"/>
      <c r="AD244" s="221"/>
      <c r="AE244" s="221"/>
      <c r="AF244" s="222"/>
      <c r="AG244" s="136"/>
      <c r="AH244" s="136"/>
      <c r="AI244" s="139"/>
      <c r="AJ244" s="139"/>
      <c r="AK244" s="134"/>
      <c r="AL244" s="134"/>
      <c r="AM244" s="134"/>
      <c r="AN244" s="140"/>
      <c r="AO244" s="141"/>
      <c r="AP244" s="188"/>
      <c r="AQ244" s="188"/>
      <c r="AR244" s="189"/>
      <c r="AS244" s="188"/>
      <c r="AT244" s="188"/>
      <c r="AU244" s="188"/>
      <c r="AV244" s="188"/>
      <c r="AW244" s="188"/>
      <c r="AX244" s="188"/>
      <c r="AY244" s="188"/>
      <c r="AZ244" s="188"/>
      <c r="BA244" s="135"/>
    </row>
    <row r="245" spans="1:53" s="88" customFormat="1">
      <c r="A245" s="9"/>
      <c r="C245" s="91"/>
      <c r="D245" s="91"/>
      <c r="E245" s="91"/>
      <c r="F245" s="91"/>
      <c r="G245" s="136"/>
      <c r="H245" s="137"/>
      <c r="I245" s="134"/>
      <c r="J245" s="133"/>
      <c r="K245" s="133"/>
      <c r="L245" s="133"/>
      <c r="M245" s="133"/>
      <c r="N245" s="133"/>
      <c r="O245" s="133"/>
      <c r="P245" s="133"/>
      <c r="Q245" s="137"/>
      <c r="R245" s="137"/>
      <c r="S245" s="137"/>
      <c r="T245" s="219"/>
      <c r="U245" s="220"/>
      <c r="V245" s="221"/>
      <c r="W245" s="221"/>
      <c r="X245" s="221"/>
      <c r="Y245" s="221"/>
      <c r="Z245" s="221"/>
      <c r="AA245" s="221"/>
      <c r="AB245" s="221"/>
      <c r="AC245" s="221"/>
      <c r="AD245" s="221"/>
      <c r="AE245" s="221"/>
      <c r="AF245" s="222"/>
      <c r="AG245" s="136"/>
      <c r="AH245" s="136"/>
      <c r="AI245" s="139"/>
      <c r="AJ245" s="139"/>
      <c r="AK245" s="134"/>
      <c r="AL245" s="134"/>
      <c r="AM245" s="134"/>
      <c r="AN245" s="140"/>
      <c r="AO245" s="141"/>
      <c r="AP245" s="188"/>
      <c r="AQ245" s="188"/>
      <c r="AR245" s="189"/>
      <c r="AS245" s="188"/>
      <c r="AT245" s="188"/>
      <c r="AU245" s="188"/>
      <c r="AV245" s="188"/>
      <c r="AW245" s="188"/>
      <c r="AX245" s="188"/>
      <c r="AY245" s="188"/>
      <c r="AZ245" s="188"/>
      <c r="BA245" s="135"/>
    </row>
    <row r="246" spans="1:53" s="88" customFormat="1">
      <c r="A246" s="9"/>
      <c r="C246" s="91"/>
      <c r="D246" s="91"/>
      <c r="E246" s="91"/>
      <c r="F246" s="91"/>
      <c r="G246" s="136"/>
      <c r="H246" s="137"/>
      <c r="I246" s="134"/>
      <c r="J246" s="133"/>
      <c r="K246" s="133"/>
      <c r="L246" s="133"/>
      <c r="M246" s="133"/>
      <c r="N246" s="133"/>
      <c r="O246" s="133"/>
      <c r="P246" s="133"/>
      <c r="Q246" s="137"/>
      <c r="R246" s="137"/>
      <c r="S246" s="137"/>
      <c r="T246" s="219"/>
      <c r="U246" s="220"/>
      <c r="V246" s="221"/>
      <c r="W246" s="221"/>
      <c r="X246" s="221"/>
      <c r="Y246" s="221"/>
      <c r="Z246" s="221"/>
      <c r="AA246" s="221"/>
      <c r="AB246" s="221"/>
      <c r="AC246" s="221"/>
      <c r="AD246" s="221"/>
      <c r="AE246" s="221"/>
      <c r="AF246" s="222"/>
      <c r="AG246" s="136"/>
      <c r="AH246" s="136"/>
      <c r="AI246" s="139"/>
      <c r="AJ246" s="139"/>
      <c r="AK246" s="134"/>
      <c r="AL246" s="134"/>
      <c r="AM246" s="134"/>
      <c r="AN246" s="140"/>
      <c r="AO246" s="141"/>
      <c r="AP246" s="188"/>
      <c r="AQ246" s="188"/>
      <c r="AR246" s="189"/>
      <c r="AS246" s="188"/>
      <c r="AT246" s="188"/>
      <c r="AU246" s="188"/>
      <c r="AV246" s="188"/>
      <c r="AW246" s="188"/>
      <c r="AX246" s="188"/>
      <c r="AY246" s="188"/>
      <c r="AZ246" s="188"/>
      <c r="BA246" s="135"/>
    </row>
    <row r="247" spans="1:53" s="88" customFormat="1">
      <c r="A247" s="9"/>
      <c r="C247" s="91"/>
      <c r="D247" s="91"/>
      <c r="E247" s="91"/>
      <c r="F247" s="91"/>
      <c r="G247" s="136"/>
      <c r="H247" s="137"/>
      <c r="I247" s="134"/>
      <c r="J247" s="133"/>
      <c r="K247" s="133"/>
      <c r="L247" s="133"/>
      <c r="M247" s="133"/>
      <c r="N247" s="133"/>
      <c r="O247" s="133"/>
      <c r="P247" s="133"/>
      <c r="Q247" s="137"/>
      <c r="R247" s="137"/>
      <c r="S247" s="137"/>
      <c r="T247" s="219"/>
      <c r="U247" s="220"/>
      <c r="V247" s="221"/>
      <c r="W247" s="221"/>
      <c r="X247" s="221"/>
      <c r="Y247" s="221"/>
      <c r="Z247" s="221"/>
      <c r="AA247" s="221"/>
      <c r="AB247" s="221"/>
      <c r="AC247" s="221"/>
      <c r="AD247" s="221"/>
      <c r="AE247" s="221"/>
      <c r="AF247" s="222"/>
      <c r="AG247" s="136"/>
      <c r="AH247" s="136"/>
      <c r="AI247" s="139"/>
      <c r="AJ247" s="139"/>
      <c r="AK247" s="134"/>
      <c r="AL247" s="134"/>
      <c r="AM247" s="134"/>
      <c r="AN247" s="140"/>
      <c r="AO247" s="141"/>
      <c r="AP247" s="188"/>
      <c r="AQ247" s="188"/>
      <c r="AR247" s="189"/>
      <c r="AS247" s="188"/>
      <c r="AT247" s="188"/>
      <c r="AU247" s="188"/>
      <c r="AV247" s="188"/>
      <c r="AW247" s="188"/>
      <c r="AX247" s="188"/>
      <c r="AY247" s="188"/>
      <c r="AZ247" s="188"/>
      <c r="BA247" s="135"/>
    </row>
    <row r="248" spans="1:53" s="88" customFormat="1">
      <c r="A248" s="9"/>
      <c r="C248" s="91"/>
      <c r="D248" s="91"/>
      <c r="E248" s="91"/>
      <c r="F248" s="91"/>
      <c r="G248" s="136"/>
      <c r="H248" s="137"/>
      <c r="I248" s="134"/>
      <c r="J248" s="133"/>
      <c r="K248" s="133"/>
      <c r="L248" s="133"/>
      <c r="M248" s="133"/>
      <c r="N248" s="133"/>
      <c r="O248" s="133"/>
      <c r="P248" s="133"/>
      <c r="Q248" s="137"/>
      <c r="R248" s="137"/>
      <c r="S248" s="137"/>
      <c r="T248" s="219"/>
      <c r="U248" s="220"/>
      <c r="V248" s="221"/>
      <c r="W248" s="221"/>
      <c r="X248" s="221"/>
      <c r="Y248" s="221"/>
      <c r="Z248" s="221"/>
      <c r="AA248" s="221"/>
      <c r="AB248" s="221"/>
      <c r="AC248" s="221"/>
      <c r="AD248" s="221"/>
      <c r="AE248" s="221"/>
      <c r="AF248" s="222"/>
      <c r="AG248" s="136"/>
      <c r="AH248" s="136"/>
      <c r="AI248" s="139"/>
      <c r="AJ248" s="139"/>
      <c r="AK248" s="134"/>
      <c r="AL248" s="134"/>
      <c r="AM248" s="134"/>
      <c r="AN248" s="140"/>
      <c r="AO248" s="141"/>
      <c r="AP248" s="188"/>
      <c r="AQ248" s="188"/>
      <c r="AR248" s="189"/>
      <c r="AS248" s="188"/>
      <c r="AT248" s="188"/>
      <c r="AU248" s="188"/>
      <c r="AV248" s="188"/>
      <c r="AW248" s="188"/>
      <c r="AX248" s="188"/>
      <c r="AY248" s="188"/>
      <c r="AZ248" s="188"/>
      <c r="BA248" s="135"/>
    </row>
    <row r="249" spans="1:53" s="88" customFormat="1">
      <c r="A249" s="9"/>
      <c r="C249" s="91"/>
      <c r="D249" s="91"/>
      <c r="E249" s="91"/>
      <c r="F249" s="91"/>
      <c r="G249" s="136"/>
      <c r="H249" s="137"/>
      <c r="I249" s="134"/>
      <c r="J249" s="133"/>
      <c r="K249" s="133"/>
      <c r="L249" s="133"/>
      <c r="M249" s="133"/>
      <c r="N249" s="133"/>
      <c r="O249" s="133"/>
      <c r="P249" s="133"/>
      <c r="Q249" s="137"/>
      <c r="R249" s="137"/>
      <c r="S249" s="137"/>
      <c r="T249" s="219"/>
      <c r="U249" s="220"/>
      <c r="V249" s="221"/>
      <c r="W249" s="221"/>
      <c r="X249" s="221"/>
      <c r="Y249" s="221"/>
      <c r="Z249" s="221"/>
      <c r="AA249" s="221"/>
      <c r="AB249" s="221"/>
      <c r="AC249" s="221"/>
      <c r="AD249" s="221"/>
      <c r="AE249" s="221"/>
      <c r="AF249" s="222"/>
      <c r="AG249" s="136"/>
      <c r="AH249" s="136"/>
      <c r="AI249" s="139"/>
      <c r="AJ249" s="139"/>
      <c r="AK249" s="134"/>
      <c r="AL249" s="134"/>
      <c r="AM249" s="134"/>
      <c r="AN249" s="140"/>
      <c r="AO249" s="141"/>
      <c r="AP249" s="188"/>
      <c r="AQ249" s="188"/>
      <c r="AR249" s="189"/>
      <c r="AS249" s="188"/>
      <c r="AT249" s="188"/>
      <c r="AU249" s="188"/>
      <c r="AV249" s="188"/>
      <c r="AW249" s="188"/>
      <c r="AX249" s="188"/>
      <c r="AY249" s="188"/>
      <c r="AZ249" s="188"/>
      <c r="BA249" s="135"/>
    </row>
    <row r="250" spans="1:53" s="88" customFormat="1">
      <c r="A250" s="9"/>
      <c r="C250" s="91"/>
      <c r="D250" s="91"/>
      <c r="E250" s="91"/>
      <c r="F250" s="91"/>
      <c r="G250" s="136"/>
      <c r="H250" s="137"/>
      <c r="I250" s="134"/>
      <c r="J250" s="133"/>
      <c r="K250" s="133"/>
      <c r="L250" s="133"/>
      <c r="M250" s="133"/>
      <c r="N250" s="133"/>
      <c r="O250" s="133"/>
      <c r="P250" s="133"/>
      <c r="Q250" s="137"/>
      <c r="R250" s="137"/>
      <c r="S250" s="137"/>
      <c r="T250" s="219"/>
      <c r="U250" s="220"/>
      <c r="V250" s="221"/>
      <c r="W250" s="221"/>
      <c r="X250" s="221"/>
      <c r="Y250" s="221"/>
      <c r="Z250" s="221"/>
      <c r="AA250" s="221"/>
      <c r="AB250" s="221"/>
      <c r="AC250" s="221"/>
      <c r="AD250" s="221"/>
      <c r="AE250" s="221"/>
      <c r="AF250" s="222"/>
      <c r="AG250" s="136"/>
      <c r="AH250" s="136"/>
      <c r="AI250" s="139"/>
      <c r="AJ250" s="139"/>
      <c r="AK250" s="134"/>
      <c r="AL250" s="134"/>
      <c r="AM250" s="134"/>
      <c r="AN250" s="140"/>
      <c r="AO250" s="141"/>
      <c r="AP250" s="188"/>
      <c r="AQ250" s="188"/>
      <c r="AR250" s="189"/>
      <c r="AS250" s="188"/>
      <c r="AT250" s="188"/>
      <c r="AU250" s="188"/>
      <c r="AV250" s="188"/>
      <c r="AW250" s="188"/>
      <c r="AX250" s="188"/>
      <c r="AY250" s="188"/>
      <c r="AZ250" s="188"/>
      <c r="BA250" s="135"/>
    </row>
    <row r="251" spans="1:53" s="88" customFormat="1">
      <c r="A251" s="9"/>
      <c r="C251" s="91"/>
      <c r="D251" s="91"/>
      <c r="E251" s="91"/>
      <c r="F251" s="91"/>
      <c r="G251" s="136"/>
      <c r="H251" s="137"/>
      <c r="I251" s="134"/>
      <c r="J251" s="133"/>
      <c r="K251" s="133"/>
      <c r="L251" s="133"/>
      <c r="M251" s="133"/>
      <c r="N251" s="133"/>
      <c r="O251" s="133"/>
      <c r="P251" s="133"/>
      <c r="Q251" s="137"/>
      <c r="R251" s="137"/>
      <c r="S251" s="137"/>
      <c r="T251" s="219"/>
      <c r="U251" s="220"/>
      <c r="V251" s="221"/>
      <c r="W251" s="221"/>
      <c r="X251" s="221"/>
      <c r="Y251" s="221"/>
      <c r="Z251" s="221"/>
      <c r="AA251" s="221"/>
      <c r="AB251" s="221"/>
      <c r="AC251" s="221"/>
      <c r="AD251" s="221"/>
      <c r="AE251" s="221"/>
      <c r="AF251" s="222"/>
      <c r="AG251" s="136"/>
      <c r="AH251" s="136"/>
      <c r="AI251" s="139"/>
      <c r="AJ251" s="139"/>
      <c r="AK251" s="134"/>
      <c r="AL251" s="134"/>
      <c r="AM251" s="134"/>
      <c r="AN251" s="140"/>
      <c r="AO251" s="141"/>
      <c r="AP251" s="188"/>
      <c r="AQ251" s="188"/>
      <c r="AR251" s="189"/>
      <c r="AS251" s="188"/>
      <c r="AT251" s="188"/>
      <c r="AU251" s="188"/>
      <c r="AV251" s="188"/>
      <c r="AW251" s="188"/>
      <c r="AX251" s="188"/>
      <c r="AY251" s="188"/>
      <c r="AZ251" s="188"/>
      <c r="BA251" s="135"/>
    </row>
    <row r="252" spans="1:53" s="88" customFormat="1">
      <c r="A252" s="9"/>
      <c r="C252" s="91"/>
      <c r="D252" s="91"/>
      <c r="E252" s="91"/>
      <c r="F252" s="91"/>
      <c r="G252" s="136"/>
      <c r="H252" s="137"/>
      <c r="I252" s="134"/>
      <c r="J252" s="133"/>
      <c r="K252" s="133"/>
      <c r="L252" s="133"/>
      <c r="M252" s="133"/>
      <c r="N252" s="133"/>
      <c r="O252" s="133"/>
      <c r="P252" s="133"/>
      <c r="Q252" s="137"/>
      <c r="R252" s="137"/>
      <c r="S252" s="137"/>
      <c r="T252" s="219"/>
      <c r="U252" s="220"/>
      <c r="V252" s="221"/>
      <c r="W252" s="221"/>
      <c r="X252" s="221"/>
      <c r="Y252" s="221"/>
      <c r="Z252" s="221"/>
      <c r="AA252" s="221"/>
      <c r="AB252" s="221"/>
      <c r="AC252" s="221"/>
      <c r="AD252" s="221"/>
      <c r="AE252" s="221"/>
      <c r="AF252" s="222"/>
      <c r="AG252" s="136"/>
      <c r="AH252" s="136"/>
      <c r="AI252" s="139"/>
      <c r="AJ252" s="139"/>
      <c r="AK252" s="134"/>
      <c r="AL252" s="134"/>
      <c r="AM252" s="134"/>
      <c r="AN252" s="140"/>
      <c r="AO252" s="141"/>
      <c r="AP252" s="188"/>
      <c r="AQ252" s="188"/>
      <c r="AR252" s="189"/>
      <c r="AS252" s="188"/>
      <c r="AT252" s="188"/>
      <c r="AU252" s="188"/>
      <c r="AV252" s="188"/>
      <c r="AW252" s="188"/>
      <c r="AX252" s="188"/>
      <c r="AY252" s="188"/>
      <c r="AZ252" s="188"/>
      <c r="BA252" s="135"/>
    </row>
    <row r="253" spans="1:53" s="88" customFormat="1">
      <c r="A253" s="9"/>
      <c r="C253" s="91"/>
      <c r="D253" s="91"/>
      <c r="E253" s="91"/>
      <c r="F253" s="91"/>
      <c r="G253" s="136"/>
      <c r="H253" s="137"/>
      <c r="I253" s="134"/>
      <c r="J253" s="133"/>
      <c r="K253" s="133"/>
      <c r="L253" s="133"/>
      <c r="M253" s="133"/>
      <c r="N253" s="133"/>
      <c r="O253" s="133"/>
      <c r="P253" s="133"/>
      <c r="Q253" s="137"/>
      <c r="R253" s="137"/>
      <c r="S253" s="137"/>
      <c r="T253" s="219"/>
      <c r="U253" s="220"/>
      <c r="V253" s="221"/>
      <c r="W253" s="221"/>
      <c r="X253" s="221"/>
      <c r="Y253" s="221"/>
      <c r="Z253" s="221"/>
      <c r="AA253" s="221"/>
      <c r="AB253" s="221"/>
      <c r="AC253" s="221"/>
      <c r="AD253" s="221"/>
      <c r="AE253" s="221"/>
      <c r="AF253" s="222"/>
      <c r="AG253" s="136"/>
      <c r="AH253" s="136"/>
      <c r="AI253" s="139"/>
      <c r="AJ253" s="139"/>
      <c r="AK253" s="134"/>
      <c r="AL253" s="134"/>
      <c r="AM253" s="134"/>
      <c r="AN253" s="140"/>
      <c r="AO253" s="141"/>
      <c r="AP253" s="188"/>
      <c r="AQ253" s="188"/>
      <c r="AR253" s="189"/>
      <c r="AS253" s="188"/>
      <c r="AT253" s="188"/>
      <c r="AU253" s="188"/>
      <c r="AV253" s="188"/>
      <c r="AW253" s="188"/>
      <c r="AX253" s="188"/>
      <c r="AY253" s="188"/>
      <c r="AZ253" s="188"/>
      <c r="BA253" s="135"/>
    </row>
    <row r="254" spans="1:53" s="88" customFormat="1">
      <c r="A254" s="9"/>
      <c r="C254" s="91"/>
      <c r="D254" s="91"/>
      <c r="E254" s="91"/>
      <c r="F254" s="91"/>
      <c r="G254" s="136"/>
      <c r="H254" s="137"/>
      <c r="I254" s="134"/>
      <c r="J254" s="133"/>
      <c r="K254" s="133"/>
      <c r="L254" s="133"/>
      <c r="M254" s="133"/>
      <c r="N254" s="133"/>
      <c r="O254" s="133"/>
      <c r="P254" s="133"/>
      <c r="Q254" s="137"/>
      <c r="R254" s="137"/>
      <c r="S254" s="137"/>
      <c r="T254" s="219"/>
      <c r="U254" s="220"/>
      <c r="V254" s="221"/>
      <c r="W254" s="221"/>
      <c r="X254" s="221"/>
      <c r="Y254" s="221"/>
      <c r="Z254" s="221"/>
      <c r="AA254" s="221"/>
      <c r="AB254" s="221"/>
      <c r="AC254" s="221"/>
      <c r="AD254" s="221"/>
      <c r="AE254" s="221"/>
      <c r="AF254" s="222"/>
      <c r="AG254" s="136"/>
      <c r="AH254" s="136"/>
      <c r="AI254" s="139"/>
      <c r="AJ254" s="139"/>
      <c r="AK254" s="134"/>
      <c r="AL254" s="134"/>
      <c r="AM254" s="134"/>
      <c r="AN254" s="140"/>
      <c r="AO254" s="141"/>
      <c r="AP254" s="188"/>
      <c r="AQ254" s="188"/>
      <c r="AR254" s="189"/>
      <c r="AS254" s="188"/>
      <c r="AT254" s="188"/>
      <c r="AU254" s="188"/>
      <c r="AV254" s="188"/>
      <c r="AW254" s="188"/>
      <c r="AX254" s="188"/>
      <c r="AY254" s="188"/>
      <c r="AZ254" s="188"/>
      <c r="BA254" s="135"/>
    </row>
    <row r="255" spans="1:53" s="88" customFormat="1">
      <c r="A255" s="9"/>
      <c r="C255" s="91"/>
      <c r="D255" s="91"/>
      <c r="E255" s="91"/>
      <c r="F255" s="91"/>
      <c r="G255" s="136"/>
      <c r="H255" s="137"/>
      <c r="I255" s="134"/>
      <c r="J255" s="133"/>
      <c r="K255" s="133"/>
      <c r="L255" s="133"/>
      <c r="M255" s="133"/>
      <c r="N255" s="133"/>
      <c r="O255" s="133"/>
      <c r="P255" s="133"/>
      <c r="Q255" s="137"/>
      <c r="R255" s="137"/>
      <c r="S255" s="137"/>
      <c r="T255" s="219"/>
      <c r="U255" s="220"/>
      <c r="V255" s="221"/>
      <c r="W255" s="221"/>
      <c r="X255" s="221"/>
      <c r="Y255" s="221"/>
      <c r="Z255" s="221"/>
      <c r="AA255" s="221"/>
      <c r="AB255" s="221"/>
      <c r="AC255" s="221"/>
      <c r="AD255" s="221"/>
      <c r="AE255" s="221"/>
      <c r="AF255" s="222"/>
      <c r="AG255" s="136"/>
      <c r="AH255" s="136"/>
      <c r="AI255" s="139"/>
      <c r="AJ255" s="139"/>
      <c r="AK255" s="134"/>
      <c r="AL255" s="134"/>
      <c r="AM255" s="134"/>
      <c r="AN255" s="140"/>
      <c r="AO255" s="141"/>
      <c r="AP255" s="188"/>
      <c r="AQ255" s="188"/>
      <c r="AR255" s="189"/>
      <c r="AS255" s="188"/>
      <c r="AT255" s="188"/>
      <c r="AU255" s="188"/>
      <c r="AV255" s="188"/>
      <c r="AW255" s="188"/>
      <c r="AX255" s="188"/>
      <c r="AY255" s="188"/>
      <c r="AZ255" s="188"/>
      <c r="BA255" s="135"/>
    </row>
    <row r="256" spans="1:53" s="88" customFormat="1">
      <c r="A256" s="9"/>
      <c r="C256" s="91"/>
      <c r="D256" s="91"/>
      <c r="E256" s="91"/>
      <c r="F256" s="91"/>
      <c r="G256" s="136"/>
      <c r="H256" s="137"/>
      <c r="I256" s="134"/>
      <c r="J256" s="133"/>
      <c r="K256" s="133"/>
      <c r="L256" s="133"/>
      <c r="M256" s="133"/>
      <c r="N256" s="133"/>
      <c r="O256" s="133"/>
      <c r="P256" s="133"/>
      <c r="Q256" s="137"/>
      <c r="R256" s="137"/>
      <c r="S256" s="137"/>
      <c r="T256" s="219"/>
      <c r="U256" s="220"/>
      <c r="V256" s="221"/>
      <c r="W256" s="221"/>
      <c r="X256" s="221"/>
      <c r="Y256" s="221"/>
      <c r="Z256" s="221"/>
      <c r="AA256" s="221"/>
      <c r="AB256" s="221"/>
      <c r="AC256" s="221"/>
      <c r="AD256" s="221"/>
      <c r="AE256" s="221"/>
      <c r="AF256" s="222"/>
      <c r="AG256" s="136"/>
      <c r="AH256" s="136"/>
      <c r="AI256" s="139"/>
      <c r="AJ256" s="139"/>
      <c r="AK256" s="134"/>
      <c r="AL256" s="134"/>
      <c r="AM256" s="134"/>
      <c r="AN256" s="140"/>
      <c r="AO256" s="141"/>
      <c r="AP256" s="188"/>
      <c r="AQ256" s="188"/>
      <c r="AR256" s="189"/>
      <c r="AS256" s="188"/>
      <c r="AT256" s="188"/>
      <c r="AU256" s="188"/>
      <c r="AV256" s="188"/>
      <c r="AW256" s="188"/>
      <c r="AX256" s="188"/>
      <c r="AY256" s="188"/>
      <c r="AZ256" s="188"/>
      <c r="BA256" s="135"/>
    </row>
    <row r="257" spans="1:53" s="88" customFormat="1">
      <c r="A257" s="9"/>
      <c r="C257" s="91"/>
      <c r="D257" s="91"/>
      <c r="E257" s="91"/>
      <c r="F257" s="91"/>
      <c r="G257" s="136"/>
      <c r="H257" s="137"/>
      <c r="I257" s="134"/>
      <c r="J257" s="133"/>
      <c r="K257" s="133"/>
      <c r="L257" s="133"/>
      <c r="M257" s="133"/>
      <c r="N257" s="133"/>
      <c r="O257" s="133"/>
      <c r="P257" s="133"/>
      <c r="Q257" s="137"/>
      <c r="R257" s="137"/>
      <c r="S257" s="137"/>
      <c r="T257" s="219"/>
      <c r="U257" s="220"/>
      <c r="V257" s="221"/>
      <c r="W257" s="221"/>
      <c r="X257" s="221"/>
      <c r="Y257" s="221"/>
      <c r="Z257" s="221"/>
      <c r="AA257" s="221"/>
      <c r="AB257" s="221"/>
      <c r="AC257" s="221"/>
      <c r="AD257" s="221"/>
      <c r="AE257" s="221"/>
      <c r="AF257" s="222"/>
      <c r="AG257" s="136"/>
      <c r="AH257" s="136"/>
      <c r="AI257" s="139"/>
      <c r="AJ257" s="139"/>
      <c r="AK257" s="134"/>
      <c r="AL257" s="134"/>
      <c r="AM257" s="134"/>
      <c r="AN257" s="140"/>
      <c r="AO257" s="141"/>
      <c r="AP257" s="188"/>
      <c r="AQ257" s="188"/>
      <c r="AR257" s="189"/>
      <c r="AS257" s="188"/>
      <c r="AT257" s="188"/>
      <c r="AU257" s="188"/>
      <c r="AV257" s="188"/>
      <c r="AW257" s="188"/>
      <c r="AX257" s="188"/>
      <c r="AY257" s="188"/>
      <c r="AZ257" s="188"/>
      <c r="BA257" s="135"/>
    </row>
    <row r="258" spans="1:53" s="88" customFormat="1">
      <c r="A258" s="9"/>
      <c r="C258" s="91"/>
      <c r="D258" s="91"/>
      <c r="E258" s="91"/>
      <c r="F258" s="91"/>
      <c r="G258" s="136"/>
      <c r="H258" s="137"/>
      <c r="I258" s="134"/>
      <c r="J258" s="133"/>
      <c r="K258" s="133"/>
      <c r="L258" s="133"/>
      <c r="M258" s="133"/>
      <c r="N258" s="133"/>
      <c r="O258" s="133"/>
      <c r="P258" s="133"/>
      <c r="Q258" s="137"/>
      <c r="R258" s="137"/>
      <c r="S258" s="137"/>
      <c r="T258" s="219"/>
      <c r="U258" s="220"/>
      <c r="V258" s="221"/>
      <c r="W258" s="221"/>
      <c r="X258" s="221"/>
      <c r="Y258" s="221"/>
      <c r="Z258" s="221"/>
      <c r="AA258" s="221"/>
      <c r="AB258" s="221"/>
      <c r="AC258" s="221"/>
      <c r="AD258" s="221"/>
      <c r="AE258" s="221"/>
      <c r="AF258" s="222"/>
      <c r="AG258" s="136"/>
      <c r="AH258" s="136"/>
      <c r="AI258" s="139"/>
      <c r="AJ258" s="139"/>
      <c r="AK258" s="134"/>
      <c r="AL258" s="134"/>
      <c r="AM258" s="134"/>
      <c r="AN258" s="140"/>
      <c r="AO258" s="141"/>
      <c r="AP258" s="188"/>
      <c r="AQ258" s="188"/>
      <c r="AR258" s="189"/>
      <c r="AS258" s="188"/>
      <c r="AT258" s="188"/>
      <c r="AU258" s="188"/>
      <c r="AV258" s="188"/>
      <c r="AW258" s="188"/>
      <c r="AX258" s="188"/>
      <c r="AY258" s="188"/>
      <c r="AZ258" s="188"/>
      <c r="BA258" s="135"/>
    </row>
    <row r="259" spans="1:53" s="88" customFormat="1">
      <c r="A259" s="9"/>
      <c r="C259" s="91"/>
      <c r="D259" s="91"/>
      <c r="E259" s="91"/>
      <c r="F259" s="91"/>
      <c r="G259" s="136"/>
      <c r="H259" s="137"/>
      <c r="I259" s="134"/>
      <c r="J259" s="133"/>
      <c r="K259" s="133"/>
      <c r="L259" s="133"/>
      <c r="M259" s="133"/>
      <c r="N259" s="133"/>
      <c r="O259" s="133"/>
      <c r="P259" s="133"/>
      <c r="Q259" s="137"/>
      <c r="R259" s="137"/>
      <c r="S259" s="137"/>
      <c r="T259" s="219"/>
      <c r="U259" s="220"/>
      <c r="V259" s="221"/>
      <c r="W259" s="221"/>
      <c r="X259" s="221"/>
      <c r="Y259" s="221"/>
      <c r="Z259" s="221"/>
      <c r="AA259" s="221"/>
      <c r="AB259" s="221"/>
      <c r="AC259" s="221"/>
      <c r="AD259" s="221"/>
      <c r="AE259" s="221"/>
      <c r="AF259" s="222"/>
      <c r="AG259" s="136"/>
      <c r="AH259" s="136"/>
      <c r="AI259" s="139"/>
      <c r="AJ259" s="139"/>
      <c r="AK259" s="134"/>
      <c r="AL259" s="134"/>
      <c r="AM259" s="134"/>
      <c r="AN259" s="140"/>
      <c r="AO259" s="141"/>
      <c r="AP259" s="188"/>
      <c r="AQ259" s="188"/>
      <c r="AR259" s="189"/>
      <c r="AS259" s="188"/>
      <c r="AT259" s="188"/>
      <c r="AU259" s="188"/>
      <c r="AV259" s="188"/>
      <c r="AW259" s="188"/>
      <c r="AX259" s="188"/>
      <c r="AY259" s="188"/>
      <c r="AZ259" s="188"/>
      <c r="BA259" s="135"/>
    </row>
    <row r="260" spans="1:53" s="88" customFormat="1">
      <c r="A260" s="9"/>
      <c r="C260" s="91"/>
      <c r="D260" s="91"/>
      <c r="E260" s="91"/>
      <c r="F260" s="91"/>
      <c r="G260" s="136"/>
      <c r="H260" s="137"/>
      <c r="I260" s="134"/>
      <c r="J260" s="133"/>
      <c r="K260" s="133"/>
      <c r="L260" s="133"/>
      <c r="M260" s="133"/>
      <c r="N260" s="133"/>
      <c r="O260" s="133"/>
      <c r="P260" s="133"/>
      <c r="Q260" s="137"/>
      <c r="R260" s="137"/>
      <c r="S260" s="137"/>
      <c r="T260" s="219"/>
      <c r="U260" s="220"/>
      <c r="V260" s="221"/>
      <c r="W260" s="221"/>
      <c r="X260" s="221"/>
      <c r="Y260" s="221"/>
      <c r="Z260" s="221"/>
      <c r="AA260" s="221"/>
      <c r="AB260" s="221"/>
      <c r="AC260" s="221"/>
      <c r="AD260" s="221"/>
      <c r="AE260" s="221"/>
      <c r="AF260" s="222"/>
      <c r="AG260" s="136"/>
      <c r="AH260" s="136"/>
      <c r="AI260" s="139"/>
      <c r="AJ260" s="139"/>
      <c r="AK260" s="134"/>
      <c r="AL260" s="134"/>
      <c r="AM260" s="134"/>
      <c r="AN260" s="140"/>
      <c r="AO260" s="141"/>
      <c r="AP260" s="188"/>
      <c r="AQ260" s="188"/>
      <c r="AR260" s="189"/>
      <c r="AS260" s="188"/>
      <c r="AT260" s="188"/>
      <c r="AU260" s="188"/>
      <c r="AV260" s="188"/>
      <c r="AW260" s="188"/>
      <c r="AX260" s="188"/>
      <c r="AY260" s="188"/>
      <c r="AZ260" s="188"/>
      <c r="BA260" s="135"/>
    </row>
    <row r="261" spans="1:53" s="88" customFormat="1">
      <c r="A261" s="9"/>
      <c r="C261" s="91"/>
      <c r="D261" s="91"/>
      <c r="E261" s="91"/>
      <c r="F261" s="91"/>
      <c r="G261" s="136"/>
      <c r="H261" s="137"/>
      <c r="I261" s="134"/>
      <c r="J261" s="133"/>
      <c r="K261" s="133"/>
      <c r="L261" s="133"/>
      <c r="M261" s="133"/>
      <c r="N261" s="133"/>
      <c r="O261" s="133"/>
      <c r="P261" s="133"/>
      <c r="Q261" s="137"/>
      <c r="R261" s="137"/>
      <c r="S261" s="137"/>
      <c r="T261" s="219"/>
      <c r="U261" s="220"/>
      <c r="V261" s="221"/>
      <c r="W261" s="221"/>
      <c r="X261" s="221"/>
      <c r="Y261" s="221"/>
      <c r="Z261" s="221"/>
      <c r="AA261" s="221"/>
      <c r="AB261" s="221"/>
      <c r="AC261" s="221"/>
      <c r="AD261" s="221"/>
      <c r="AE261" s="221"/>
      <c r="AF261" s="222"/>
      <c r="AG261" s="136"/>
      <c r="AH261" s="136"/>
      <c r="AI261" s="139"/>
      <c r="AJ261" s="139"/>
      <c r="AK261" s="134"/>
      <c r="AL261" s="134"/>
      <c r="AM261" s="134"/>
      <c r="AN261" s="140"/>
      <c r="AO261" s="141"/>
      <c r="AP261" s="188"/>
      <c r="AQ261" s="188"/>
      <c r="AR261" s="189"/>
      <c r="AS261" s="188"/>
      <c r="AT261" s="188"/>
      <c r="AU261" s="188"/>
      <c r="AV261" s="188"/>
      <c r="AW261" s="188"/>
      <c r="AX261" s="188"/>
      <c r="AY261" s="188"/>
      <c r="AZ261" s="188"/>
      <c r="BA261" s="135"/>
    </row>
    <row r="262" spans="1:53" s="88" customFormat="1">
      <c r="A262" s="9"/>
      <c r="C262" s="91"/>
      <c r="D262" s="91"/>
      <c r="E262" s="91"/>
      <c r="F262" s="91"/>
      <c r="G262" s="136"/>
      <c r="H262" s="137"/>
      <c r="I262" s="134"/>
      <c r="J262" s="133"/>
      <c r="K262" s="133"/>
      <c r="L262" s="133"/>
      <c r="M262" s="133"/>
      <c r="N262" s="133"/>
      <c r="O262" s="133"/>
      <c r="P262" s="133"/>
      <c r="Q262" s="137"/>
      <c r="R262" s="137"/>
      <c r="S262" s="137"/>
      <c r="T262" s="219"/>
      <c r="U262" s="220"/>
      <c r="V262" s="221"/>
      <c r="W262" s="221"/>
      <c r="X262" s="221"/>
      <c r="Y262" s="221"/>
      <c r="Z262" s="221"/>
      <c r="AA262" s="221"/>
      <c r="AB262" s="221"/>
      <c r="AC262" s="221"/>
      <c r="AD262" s="221"/>
      <c r="AE262" s="221"/>
      <c r="AF262" s="222"/>
      <c r="AG262" s="136"/>
      <c r="AH262" s="136"/>
      <c r="AI262" s="139"/>
      <c r="AJ262" s="139"/>
      <c r="AK262" s="134"/>
      <c r="AL262" s="134"/>
      <c r="AM262" s="134"/>
      <c r="AN262" s="140"/>
      <c r="AO262" s="141"/>
      <c r="AP262" s="188"/>
      <c r="AQ262" s="188"/>
      <c r="AR262" s="189"/>
      <c r="AS262" s="188"/>
      <c r="AT262" s="188"/>
      <c r="AU262" s="188"/>
      <c r="AV262" s="188"/>
      <c r="AW262" s="188"/>
      <c r="AX262" s="188"/>
      <c r="AY262" s="188"/>
      <c r="AZ262" s="188"/>
      <c r="BA262" s="135"/>
    </row>
    <row r="263" spans="1:53" s="88" customFormat="1">
      <c r="A263" s="9"/>
      <c r="C263" s="91"/>
      <c r="D263" s="91"/>
      <c r="E263" s="91"/>
      <c r="F263" s="91"/>
      <c r="G263" s="136"/>
      <c r="H263" s="137"/>
      <c r="I263" s="134"/>
      <c r="J263" s="133"/>
      <c r="K263" s="133"/>
      <c r="L263" s="133"/>
      <c r="M263" s="133"/>
      <c r="N263" s="133"/>
      <c r="O263" s="133"/>
      <c r="P263" s="133"/>
      <c r="Q263" s="137"/>
      <c r="R263" s="137"/>
      <c r="S263" s="137"/>
      <c r="T263" s="219"/>
      <c r="U263" s="220"/>
      <c r="V263" s="221"/>
      <c r="W263" s="221"/>
      <c r="X263" s="221"/>
      <c r="Y263" s="221"/>
      <c r="Z263" s="221"/>
      <c r="AA263" s="221"/>
      <c r="AB263" s="221"/>
      <c r="AC263" s="221"/>
      <c r="AD263" s="221"/>
      <c r="AE263" s="221"/>
      <c r="AF263" s="222"/>
      <c r="AG263" s="136"/>
      <c r="AH263" s="136"/>
      <c r="AI263" s="139"/>
      <c r="AJ263" s="139"/>
      <c r="AK263" s="134"/>
      <c r="AL263" s="134"/>
      <c r="AM263" s="134"/>
      <c r="AN263" s="140"/>
      <c r="AO263" s="141"/>
      <c r="AP263" s="188"/>
      <c r="AQ263" s="188"/>
      <c r="AR263" s="189"/>
      <c r="AS263" s="188"/>
      <c r="AT263" s="188"/>
      <c r="AU263" s="188"/>
      <c r="AV263" s="188"/>
      <c r="AW263" s="188"/>
      <c r="AX263" s="188"/>
      <c r="AY263" s="188"/>
      <c r="AZ263" s="188"/>
      <c r="BA263" s="135"/>
    </row>
    <row r="264" spans="1:53" s="88" customFormat="1">
      <c r="A264" s="9"/>
      <c r="C264" s="91"/>
      <c r="D264" s="91"/>
      <c r="E264" s="91"/>
      <c r="F264" s="91"/>
      <c r="G264" s="136"/>
      <c r="H264" s="137"/>
      <c r="I264" s="134"/>
      <c r="J264" s="133"/>
      <c r="K264" s="133"/>
      <c r="L264" s="133"/>
      <c r="M264" s="133"/>
      <c r="N264" s="133"/>
      <c r="O264" s="133"/>
      <c r="P264" s="133"/>
      <c r="Q264" s="137"/>
      <c r="R264" s="137"/>
      <c r="S264" s="137"/>
      <c r="T264" s="219"/>
      <c r="U264" s="220"/>
      <c r="V264" s="221"/>
      <c r="W264" s="221"/>
      <c r="X264" s="221"/>
      <c r="Y264" s="221"/>
      <c r="Z264" s="221"/>
      <c r="AA264" s="221"/>
      <c r="AB264" s="221"/>
      <c r="AC264" s="221"/>
      <c r="AD264" s="221"/>
      <c r="AE264" s="221"/>
      <c r="AF264" s="222"/>
      <c r="AG264" s="136"/>
      <c r="AH264" s="136"/>
      <c r="AI264" s="139"/>
      <c r="AJ264" s="139"/>
      <c r="AK264" s="134"/>
      <c r="AL264" s="134"/>
      <c r="AM264" s="134"/>
      <c r="AN264" s="140"/>
      <c r="AO264" s="141"/>
      <c r="AP264" s="188"/>
      <c r="AQ264" s="188"/>
      <c r="AR264" s="189"/>
      <c r="AS264" s="188"/>
      <c r="AT264" s="188"/>
      <c r="AU264" s="188"/>
      <c r="AV264" s="188"/>
      <c r="AW264" s="188"/>
      <c r="AX264" s="188"/>
      <c r="AY264" s="188"/>
      <c r="AZ264" s="188"/>
      <c r="BA264" s="135"/>
    </row>
    <row r="265" spans="1:53" s="88" customFormat="1">
      <c r="A265" s="9"/>
      <c r="C265" s="91"/>
      <c r="D265" s="91"/>
      <c r="E265" s="91"/>
      <c r="F265" s="91"/>
      <c r="G265" s="136"/>
      <c r="H265" s="137"/>
      <c r="I265" s="134"/>
      <c r="J265" s="133"/>
      <c r="K265" s="133"/>
      <c r="L265" s="133"/>
      <c r="M265" s="133"/>
      <c r="N265" s="133"/>
      <c r="O265" s="133"/>
      <c r="P265" s="133"/>
      <c r="Q265" s="137"/>
      <c r="R265" s="137"/>
      <c r="S265" s="137"/>
      <c r="T265" s="219"/>
      <c r="U265" s="220"/>
      <c r="V265" s="221"/>
      <c r="W265" s="221"/>
      <c r="X265" s="221"/>
      <c r="Y265" s="221"/>
      <c r="Z265" s="221"/>
      <c r="AA265" s="221"/>
      <c r="AB265" s="221"/>
      <c r="AC265" s="221"/>
      <c r="AD265" s="221"/>
      <c r="AE265" s="221"/>
      <c r="AF265" s="222"/>
      <c r="AG265" s="136"/>
      <c r="AH265" s="136"/>
      <c r="AI265" s="139"/>
      <c r="AJ265" s="139"/>
      <c r="AK265" s="134"/>
      <c r="AL265" s="134"/>
      <c r="AM265" s="134"/>
      <c r="AN265" s="140"/>
      <c r="AO265" s="141"/>
      <c r="AP265" s="188"/>
      <c r="AQ265" s="188"/>
      <c r="AR265" s="189"/>
      <c r="AS265" s="188"/>
      <c r="AT265" s="188"/>
      <c r="AU265" s="188"/>
      <c r="AV265" s="188"/>
      <c r="AW265" s="188"/>
      <c r="AX265" s="188"/>
      <c r="AY265" s="188"/>
      <c r="AZ265" s="188"/>
      <c r="BA265" s="135"/>
    </row>
    <row r="266" spans="1:53" s="88" customFormat="1">
      <c r="A266" s="9"/>
      <c r="C266" s="91"/>
      <c r="D266" s="91"/>
      <c r="E266" s="91"/>
      <c r="F266" s="91"/>
      <c r="G266" s="136"/>
      <c r="H266" s="137"/>
      <c r="I266" s="134"/>
      <c r="J266" s="133"/>
      <c r="K266" s="133"/>
      <c r="L266" s="133"/>
      <c r="M266" s="133"/>
      <c r="N266" s="133"/>
      <c r="O266" s="133"/>
      <c r="P266" s="133"/>
      <c r="Q266" s="137"/>
      <c r="R266" s="137"/>
      <c r="S266" s="137"/>
      <c r="T266" s="219"/>
      <c r="U266" s="220"/>
      <c r="V266" s="221"/>
      <c r="W266" s="221"/>
      <c r="X266" s="221"/>
      <c r="Y266" s="221"/>
      <c r="Z266" s="221"/>
      <c r="AA266" s="221"/>
      <c r="AB266" s="221"/>
      <c r="AC266" s="221"/>
      <c r="AD266" s="221"/>
      <c r="AE266" s="221"/>
      <c r="AF266" s="222"/>
      <c r="AG266" s="136"/>
      <c r="AH266" s="136"/>
      <c r="AI266" s="139"/>
      <c r="AJ266" s="139"/>
      <c r="AK266" s="134"/>
      <c r="AL266" s="134"/>
      <c r="AM266" s="134"/>
      <c r="AN266" s="140"/>
      <c r="AO266" s="141"/>
      <c r="AP266" s="188"/>
      <c r="AQ266" s="188"/>
      <c r="AR266" s="189"/>
      <c r="AS266" s="188"/>
      <c r="AT266" s="188"/>
      <c r="AU266" s="188"/>
      <c r="AV266" s="188"/>
      <c r="AW266" s="188"/>
      <c r="AX266" s="188"/>
      <c r="AY266" s="188"/>
      <c r="AZ266" s="188"/>
      <c r="BA266" s="135"/>
    </row>
    <row r="267" spans="1:53" s="88" customFormat="1">
      <c r="A267" s="9"/>
      <c r="C267" s="91"/>
      <c r="D267" s="91"/>
      <c r="E267" s="91"/>
      <c r="F267" s="91"/>
      <c r="G267" s="136"/>
      <c r="H267" s="137"/>
      <c r="I267" s="134"/>
      <c r="J267" s="133"/>
      <c r="K267" s="133"/>
      <c r="L267" s="133"/>
      <c r="M267" s="133"/>
      <c r="N267" s="133"/>
      <c r="O267" s="133"/>
      <c r="P267" s="133"/>
      <c r="Q267" s="137"/>
      <c r="R267" s="137"/>
      <c r="S267" s="137"/>
      <c r="T267" s="219"/>
      <c r="U267" s="220"/>
      <c r="V267" s="221"/>
      <c r="W267" s="221"/>
      <c r="X267" s="221"/>
      <c r="Y267" s="221"/>
      <c r="Z267" s="221"/>
      <c r="AA267" s="221"/>
      <c r="AB267" s="221"/>
      <c r="AC267" s="221"/>
      <c r="AD267" s="221"/>
      <c r="AE267" s="221"/>
      <c r="AF267" s="222"/>
      <c r="AG267" s="136"/>
      <c r="AH267" s="136"/>
      <c r="AI267" s="139"/>
      <c r="AJ267" s="139"/>
      <c r="AK267" s="134"/>
      <c r="AL267" s="134"/>
      <c r="AM267" s="134"/>
      <c r="AN267" s="140"/>
      <c r="AO267" s="141"/>
      <c r="AP267" s="188"/>
      <c r="AQ267" s="188"/>
      <c r="AR267" s="189"/>
      <c r="AS267" s="188"/>
      <c r="AT267" s="188"/>
      <c r="AU267" s="188"/>
      <c r="AV267" s="188"/>
      <c r="AW267" s="188"/>
      <c r="AX267" s="188"/>
      <c r="AY267" s="188"/>
      <c r="AZ267" s="188"/>
      <c r="BA267" s="135"/>
    </row>
    <row r="268" spans="1:53" s="88" customFormat="1">
      <c r="A268" s="9"/>
      <c r="C268" s="91"/>
      <c r="D268" s="91"/>
      <c r="E268" s="91"/>
      <c r="F268" s="91"/>
      <c r="G268" s="136"/>
      <c r="H268" s="137"/>
      <c r="I268" s="134"/>
      <c r="J268" s="133"/>
      <c r="K268" s="133"/>
      <c r="L268" s="133"/>
      <c r="M268" s="133"/>
      <c r="N268" s="133"/>
      <c r="O268" s="133"/>
      <c r="P268" s="133"/>
      <c r="Q268" s="137"/>
      <c r="R268" s="137"/>
      <c r="S268" s="137"/>
      <c r="T268" s="219"/>
      <c r="U268" s="220"/>
      <c r="V268" s="221"/>
      <c r="W268" s="221"/>
      <c r="X268" s="221"/>
      <c r="Y268" s="221"/>
      <c r="Z268" s="221"/>
      <c r="AA268" s="221"/>
      <c r="AB268" s="221"/>
      <c r="AC268" s="221"/>
      <c r="AD268" s="221"/>
      <c r="AE268" s="221"/>
      <c r="AF268" s="222"/>
      <c r="AG268" s="136"/>
      <c r="AH268" s="136"/>
      <c r="AI268" s="139"/>
      <c r="AJ268" s="139"/>
      <c r="AK268" s="134"/>
      <c r="AL268" s="134"/>
      <c r="AM268" s="134"/>
      <c r="AN268" s="140"/>
      <c r="AO268" s="141"/>
      <c r="AP268" s="188"/>
      <c r="AQ268" s="188"/>
      <c r="AR268" s="189"/>
      <c r="AS268" s="188"/>
      <c r="AT268" s="188"/>
      <c r="AU268" s="188"/>
      <c r="AV268" s="188"/>
      <c r="AW268" s="188"/>
      <c r="AX268" s="188"/>
      <c r="AY268" s="188"/>
      <c r="AZ268" s="188"/>
      <c r="BA268" s="135"/>
    </row>
    <row r="269" spans="1:53" s="88" customFormat="1">
      <c r="A269" s="9"/>
      <c r="C269" s="91"/>
      <c r="D269" s="91"/>
      <c r="E269" s="91"/>
      <c r="F269" s="91"/>
      <c r="G269" s="136"/>
      <c r="H269" s="137"/>
      <c r="I269" s="134"/>
      <c r="J269" s="133"/>
      <c r="K269" s="133"/>
      <c r="L269" s="133"/>
      <c r="M269" s="133"/>
      <c r="N269" s="133"/>
      <c r="O269" s="133"/>
      <c r="P269" s="133"/>
      <c r="Q269" s="137"/>
      <c r="R269" s="137"/>
      <c r="S269" s="137"/>
      <c r="T269" s="219"/>
      <c r="U269" s="220"/>
      <c r="V269" s="221"/>
      <c r="W269" s="221"/>
      <c r="X269" s="221"/>
      <c r="Y269" s="221"/>
      <c r="Z269" s="221"/>
      <c r="AA269" s="221"/>
      <c r="AB269" s="221"/>
      <c r="AC269" s="221"/>
      <c r="AD269" s="221"/>
      <c r="AE269" s="221"/>
      <c r="AF269" s="222"/>
      <c r="AG269" s="136"/>
      <c r="AH269" s="136"/>
      <c r="AI269" s="139"/>
      <c r="AJ269" s="139"/>
      <c r="AK269" s="134"/>
      <c r="AL269" s="134"/>
      <c r="AM269" s="134"/>
      <c r="AN269" s="140"/>
      <c r="AO269" s="141"/>
      <c r="AP269" s="188"/>
      <c r="AQ269" s="188"/>
      <c r="AR269" s="189"/>
      <c r="AS269" s="188"/>
      <c r="AT269" s="188"/>
      <c r="AU269" s="188"/>
      <c r="AV269" s="188"/>
      <c r="AW269" s="188"/>
      <c r="AX269" s="188"/>
      <c r="AY269" s="188"/>
      <c r="AZ269" s="188"/>
      <c r="BA269" s="135"/>
    </row>
    <row r="270" spans="1:53" s="88" customFormat="1">
      <c r="A270" s="9"/>
      <c r="C270" s="91"/>
      <c r="D270" s="91"/>
      <c r="E270" s="91"/>
      <c r="F270" s="91"/>
      <c r="G270" s="136"/>
      <c r="H270" s="137"/>
      <c r="I270" s="134"/>
      <c r="J270" s="133"/>
      <c r="K270" s="133"/>
      <c r="L270" s="133"/>
      <c r="M270" s="133"/>
      <c r="N270" s="133"/>
      <c r="O270" s="133"/>
      <c r="P270" s="133"/>
      <c r="Q270" s="137"/>
      <c r="R270" s="137"/>
      <c r="S270" s="137"/>
      <c r="T270" s="219"/>
      <c r="U270" s="220"/>
      <c r="V270" s="221"/>
      <c r="W270" s="221"/>
      <c r="X270" s="221"/>
      <c r="Y270" s="221"/>
      <c r="Z270" s="221"/>
      <c r="AA270" s="221"/>
      <c r="AB270" s="221"/>
      <c r="AC270" s="221"/>
      <c r="AD270" s="221"/>
      <c r="AE270" s="221"/>
      <c r="AF270" s="222"/>
      <c r="AG270" s="136"/>
      <c r="AH270" s="136"/>
      <c r="AI270" s="139"/>
      <c r="AJ270" s="139"/>
      <c r="AK270" s="134"/>
      <c r="AL270" s="134"/>
      <c r="AM270" s="134"/>
      <c r="AN270" s="140"/>
      <c r="AO270" s="141"/>
      <c r="AP270" s="188"/>
      <c r="AQ270" s="188"/>
      <c r="AR270" s="189"/>
      <c r="AS270" s="188"/>
      <c r="AT270" s="188"/>
      <c r="AU270" s="188"/>
      <c r="AV270" s="188"/>
      <c r="AW270" s="188"/>
      <c r="AX270" s="188"/>
      <c r="AY270" s="188"/>
      <c r="AZ270" s="188"/>
      <c r="BA270" s="135"/>
    </row>
    <row r="271" spans="1:53" s="88" customFormat="1">
      <c r="A271" s="9"/>
      <c r="C271" s="91"/>
      <c r="D271" s="91"/>
      <c r="E271" s="91"/>
      <c r="F271" s="91"/>
      <c r="G271" s="136"/>
      <c r="H271" s="137"/>
      <c r="I271" s="134"/>
      <c r="J271" s="133"/>
      <c r="K271" s="133"/>
      <c r="L271" s="133"/>
      <c r="M271" s="133"/>
      <c r="N271" s="133"/>
      <c r="O271" s="133"/>
      <c r="P271" s="133"/>
      <c r="Q271" s="137"/>
      <c r="R271" s="137"/>
      <c r="S271" s="137"/>
      <c r="T271" s="219"/>
      <c r="U271" s="220"/>
      <c r="V271" s="221"/>
      <c r="W271" s="221"/>
      <c r="X271" s="221"/>
      <c r="Y271" s="221"/>
      <c r="Z271" s="221"/>
      <c r="AA271" s="221"/>
      <c r="AB271" s="221"/>
      <c r="AC271" s="221"/>
      <c r="AD271" s="221"/>
      <c r="AE271" s="221"/>
      <c r="AF271" s="222"/>
      <c r="AG271" s="136"/>
      <c r="AH271" s="136"/>
      <c r="AI271" s="139"/>
      <c r="AJ271" s="139"/>
      <c r="AK271" s="134"/>
      <c r="AL271" s="134"/>
      <c r="AM271" s="134"/>
      <c r="AN271" s="140"/>
      <c r="AO271" s="141"/>
      <c r="AP271" s="188"/>
      <c r="AQ271" s="188"/>
      <c r="AR271" s="189"/>
      <c r="AS271" s="188"/>
      <c r="AT271" s="188"/>
      <c r="AU271" s="188"/>
      <c r="AV271" s="188"/>
      <c r="AW271" s="188"/>
      <c r="AX271" s="188"/>
      <c r="AY271" s="188"/>
      <c r="AZ271" s="188"/>
      <c r="BA271" s="135"/>
    </row>
    <row r="272" spans="1:53" s="88" customFormat="1">
      <c r="A272" s="9"/>
      <c r="C272" s="91"/>
      <c r="D272" s="91"/>
      <c r="E272" s="91"/>
      <c r="F272" s="91"/>
      <c r="G272" s="136"/>
      <c r="H272" s="137"/>
      <c r="I272" s="134"/>
      <c r="J272" s="133"/>
      <c r="K272" s="133"/>
      <c r="L272" s="133"/>
      <c r="M272" s="133"/>
      <c r="N272" s="133"/>
      <c r="O272" s="133"/>
      <c r="P272" s="133"/>
      <c r="Q272" s="137"/>
      <c r="R272" s="137"/>
      <c r="S272" s="137"/>
      <c r="T272" s="219"/>
      <c r="U272" s="220"/>
      <c r="V272" s="221"/>
      <c r="W272" s="221"/>
      <c r="X272" s="221"/>
      <c r="Y272" s="221"/>
      <c r="Z272" s="221"/>
      <c r="AA272" s="221"/>
      <c r="AB272" s="221"/>
      <c r="AC272" s="221"/>
      <c r="AD272" s="221"/>
      <c r="AE272" s="221"/>
      <c r="AF272" s="222"/>
      <c r="AG272" s="136"/>
      <c r="AH272" s="136"/>
      <c r="AI272" s="139"/>
      <c r="AJ272" s="139"/>
      <c r="AK272" s="134"/>
      <c r="AL272" s="134"/>
      <c r="AM272" s="134"/>
      <c r="AN272" s="140"/>
      <c r="AO272" s="141"/>
      <c r="AP272" s="188"/>
      <c r="AQ272" s="188"/>
      <c r="AR272" s="189"/>
      <c r="AS272" s="188"/>
      <c r="AT272" s="188"/>
      <c r="AU272" s="188"/>
      <c r="AV272" s="188"/>
      <c r="AW272" s="188"/>
      <c r="AX272" s="188"/>
      <c r="AY272" s="188"/>
      <c r="AZ272" s="188"/>
      <c r="BA272" s="135"/>
    </row>
    <row r="273" spans="1:53" s="88" customFormat="1">
      <c r="A273" s="9"/>
      <c r="C273" s="91"/>
      <c r="D273" s="91"/>
      <c r="E273" s="91"/>
      <c r="F273" s="91"/>
      <c r="G273" s="136"/>
      <c r="H273" s="137"/>
      <c r="I273" s="134"/>
      <c r="J273" s="133"/>
      <c r="K273" s="133"/>
      <c r="L273" s="133"/>
      <c r="M273" s="133"/>
      <c r="N273" s="133"/>
      <c r="O273" s="133"/>
      <c r="P273" s="133"/>
      <c r="Q273" s="137"/>
      <c r="R273" s="137"/>
      <c r="S273" s="137"/>
      <c r="T273" s="219"/>
      <c r="U273" s="220"/>
      <c r="V273" s="221"/>
      <c r="W273" s="221"/>
      <c r="X273" s="221"/>
      <c r="Y273" s="221"/>
      <c r="Z273" s="221"/>
      <c r="AA273" s="221"/>
      <c r="AB273" s="221"/>
      <c r="AC273" s="221"/>
      <c r="AD273" s="221"/>
      <c r="AE273" s="221"/>
      <c r="AF273" s="222"/>
      <c r="AG273" s="136"/>
      <c r="AH273" s="136"/>
      <c r="AI273" s="139"/>
      <c r="AJ273" s="139"/>
      <c r="AK273" s="134"/>
      <c r="AL273" s="134"/>
      <c r="AM273" s="134"/>
      <c r="AN273" s="140"/>
      <c r="AO273" s="141"/>
      <c r="AP273" s="188"/>
      <c r="AQ273" s="188"/>
      <c r="AR273" s="189"/>
      <c r="AS273" s="188"/>
      <c r="AT273" s="188"/>
      <c r="AU273" s="188"/>
      <c r="AV273" s="188"/>
      <c r="AW273" s="188"/>
      <c r="AX273" s="188"/>
      <c r="AY273" s="188"/>
      <c r="AZ273" s="188"/>
      <c r="BA273" s="135"/>
    </row>
    <row r="274" spans="1:53" s="88" customFormat="1">
      <c r="A274" s="9"/>
      <c r="C274" s="91"/>
      <c r="D274" s="91"/>
      <c r="E274" s="91"/>
      <c r="F274" s="91"/>
      <c r="G274" s="136"/>
      <c r="H274" s="137"/>
      <c r="I274" s="134"/>
      <c r="J274" s="133"/>
      <c r="K274" s="133"/>
      <c r="L274" s="133"/>
      <c r="M274" s="133"/>
      <c r="N274" s="133"/>
      <c r="O274" s="133"/>
      <c r="P274" s="133"/>
      <c r="Q274" s="137"/>
      <c r="R274" s="137"/>
      <c r="S274" s="137"/>
      <c r="T274" s="219"/>
      <c r="U274" s="220"/>
      <c r="V274" s="221"/>
      <c r="W274" s="221"/>
      <c r="X274" s="221"/>
      <c r="Y274" s="221"/>
      <c r="Z274" s="221"/>
      <c r="AA274" s="221"/>
      <c r="AB274" s="221"/>
      <c r="AC274" s="221"/>
      <c r="AD274" s="221"/>
      <c r="AE274" s="221"/>
      <c r="AF274" s="222"/>
      <c r="AG274" s="136"/>
      <c r="AH274" s="136"/>
      <c r="AI274" s="139"/>
      <c r="AJ274" s="139"/>
      <c r="AK274" s="134"/>
      <c r="AL274" s="134"/>
      <c r="AM274" s="134"/>
      <c r="AN274" s="140"/>
      <c r="AO274" s="141"/>
      <c r="AP274" s="188"/>
      <c r="AQ274" s="188"/>
      <c r="AR274" s="189"/>
      <c r="AS274" s="188"/>
      <c r="AT274" s="188"/>
      <c r="AU274" s="188"/>
      <c r="AV274" s="188"/>
      <c r="AW274" s="188"/>
      <c r="AX274" s="188"/>
      <c r="AY274" s="188"/>
      <c r="AZ274" s="188"/>
      <c r="BA274" s="135"/>
    </row>
    <row r="275" spans="1:53" s="88" customFormat="1">
      <c r="A275" s="9"/>
      <c r="C275" s="91"/>
      <c r="D275" s="91"/>
      <c r="E275" s="91"/>
      <c r="F275" s="91"/>
      <c r="G275" s="136"/>
      <c r="H275" s="137"/>
      <c r="I275" s="134"/>
      <c r="J275" s="133"/>
      <c r="K275" s="133"/>
      <c r="L275" s="133"/>
      <c r="M275" s="133"/>
      <c r="N275" s="133"/>
      <c r="O275" s="133"/>
      <c r="P275" s="133"/>
      <c r="Q275" s="137"/>
      <c r="R275" s="137"/>
      <c r="S275" s="137"/>
      <c r="T275" s="219"/>
      <c r="U275" s="220"/>
      <c r="V275" s="221"/>
      <c r="W275" s="221"/>
      <c r="X275" s="221"/>
      <c r="Y275" s="221"/>
      <c r="Z275" s="221"/>
      <c r="AA275" s="221"/>
      <c r="AB275" s="221"/>
      <c r="AC275" s="221"/>
      <c r="AD275" s="221"/>
      <c r="AE275" s="221"/>
      <c r="AF275" s="222"/>
      <c r="AG275" s="136"/>
      <c r="AH275" s="136"/>
      <c r="AI275" s="139"/>
      <c r="AJ275" s="139"/>
      <c r="AK275" s="134"/>
      <c r="AL275" s="134"/>
      <c r="AM275" s="134"/>
      <c r="AN275" s="140"/>
      <c r="AO275" s="141"/>
      <c r="AP275" s="188"/>
      <c r="AQ275" s="188"/>
      <c r="AR275" s="189"/>
      <c r="AS275" s="188"/>
      <c r="AT275" s="188"/>
      <c r="AU275" s="188"/>
      <c r="AV275" s="188"/>
      <c r="AW275" s="188"/>
      <c r="AX275" s="188"/>
      <c r="AY275" s="188"/>
      <c r="AZ275" s="188"/>
      <c r="BA275" s="135"/>
    </row>
    <row r="276" spans="1:53" s="88" customFormat="1">
      <c r="A276" s="9"/>
      <c r="C276" s="91"/>
      <c r="D276" s="91"/>
      <c r="E276" s="91"/>
      <c r="F276" s="91"/>
      <c r="G276" s="136"/>
      <c r="H276" s="137"/>
      <c r="I276" s="134"/>
      <c r="J276" s="133"/>
      <c r="K276" s="133"/>
      <c r="L276" s="133"/>
      <c r="M276" s="133"/>
      <c r="N276" s="133"/>
      <c r="O276" s="133"/>
      <c r="P276" s="133"/>
      <c r="Q276" s="137"/>
      <c r="R276" s="137"/>
      <c r="S276" s="137"/>
      <c r="T276" s="219"/>
      <c r="U276" s="220"/>
      <c r="V276" s="221"/>
      <c r="W276" s="221"/>
      <c r="X276" s="221"/>
      <c r="Y276" s="221"/>
      <c r="Z276" s="221"/>
      <c r="AA276" s="221"/>
      <c r="AB276" s="221"/>
      <c r="AC276" s="221"/>
      <c r="AD276" s="221"/>
      <c r="AE276" s="221"/>
      <c r="AF276" s="222"/>
      <c r="AG276" s="136"/>
      <c r="AH276" s="136"/>
      <c r="AI276" s="139"/>
      <c r="AJ276" s="139"/>
      <c r="AK276" s="134"/>
      <c r="AL276" s="134"/>
      <c r="AM276" s="134"/>
      <c r="AN276" s="140"/>
      <c r="AO276" s="141"/>
      <c r="AP276" s="188"/>
      <c r="AQ276" s="188"/>
      <c r="AR276" s="189"/>
      <c r="AS276" s="188"/>
      <c r="AT276" s="188"/>
      <c r="AU276" s="188"/>
      <c r="AV276" s="188"/>
      <c r="AW276" s="188"/>
      <c r="AX276" s="188"/>
      <c r="AY276" s="188"/>
      <c r="AZ276" s="188"/>
      <c r="BA276" s="135"/>
    </row>
    <row r="277" spans="1:53" s="88" customFormat="1">
      <c r="A277" s="9"/>
      <c r="C277" s="91"/>
      <c r="D277" s="91"/>
      <c r="E277" s="91"/>
      <c r="F277" s="91"/>
      <c r="G277" s="136"/>
      <c r="H277" s="137"/>
      <c r="I277" s="134"/>
      <c r="J277" s="133"/>
      <c r="K277" s="133"/>
      <c r="L277" s="133"/>
      <c r="M277" s="133"/>
      <c r="N277" s="133"/>
      <c r="O277" s="133"/>
      <c r="P277" s="133"/>
      <c r="Q277" s="137"/>
      <c r="R277" s="137"/>
      <c r="S277" s="137"/>
      <c r="T277" s="219"/>
      <c r="U277" s="220"/>
      <c r="V277" s="221"/>
      <c r="W277" s="221"/>
      <c r="X277" s="221"/>
      <c r="Y277" s="221"/>
      <c r="Z277" s="221"/>
      <c r="AA277" s="221"/>
      <c r="AB277" s="221"/>
      <c r="AC277" s="221"/>
      <c r="AD277" s="221"/>
      <c r="AE277" s="221"/>
      <c r="AF277" s="222"/>
      <c r="AG277" s="136"/>
      <c r="AH277" s="136"/>
      <c r="AI277" s="139"/>
      <c r="AJ277" s="139"/>
      <c r="AK277" s="134"/>
      <c r="AL277" s="134"/>
      <c r="AM277" s="134"/>
      <c r="AN277" s="140"/>
      <c r="AO277" s="141"/>
      <c r="AP277" s="188"/>
      <c r="AQ277" s="188"/>
      <c r="AR277" s="189"/>
      <c r="AS277" s="188"/>
      <c r="AT277" s="188"/>
      <c r="AU277" s="188"/>
      <c r="AV277" s="188"/>
      <c r="AW277" s="188"/>
      <c r="AX277" s="188"/>
      <c r="AY277" s="188"/>
      <c r="AZ277" s="188"/>
      <c r="BA277" s="135"/>
    </row>
    <row r="278" spans="1:53" s="88" customFormat="1">
      <c r="A278" s="9"/>
      <c r="C278" s="91"/>
      <c r="D278" s="91"/>
      <c r="E278" s="91"/>
      <c r="F278" s="91"/>
      <c r="G278" s="136"/>
      <c r="H278" s="137"/>
      <c r="I278" s="134"/>
      <c r="J278" s="133"/>
      <c r="K278" s="133"/>
      <c r="L278" s="133"/>
      <c r="M278" s="133"/>
      <c r="N278" s="133"/>
      <c r="O278" s="133"/>
      <c r="P278" s="133"/>
      <c r="Q278" s="137"/>
      <c r="R278" s="137"/>
      <c r="S278" s="137"/>
      <c r="T278" s="219"/>
      <c r="U278" s="220"/>
      <c r="V278" s="221"/>
      <c r="W278" s="221"/>
      <c r="X278" s="221"/>
      <c r="Y278" s="221"/>
      <c r="Z278" s="221"/>
      <c r="AA278" s="221"/>
      <c r="AB278" s="221"/>
      <c r="AC278" s="221"/>
      <c r="AD278" s="221"/>
      <c r="AE278" s="221"/>
      <c r="AF278" s="222"/>
      <c r="AG278" s="136"/>
      <c r="AH278" s="136"/>
      <c r="AI278" s="139"/>
      <c r="AJ278" s="139"/>
      <c r="AK278" s="134"/>
      <c r="AL278" s="134"/>
      <c r="AM278" s="134"/>
      <c r="AN278" s="140"/>
      <c r="AO278" s="141"/>
      <c r="AP278" s="188"/>
      <c r="AQ278" s="188"/>
      <c r="AR278" s="189"/>
      <c r="AS278" s="188"/>
      <c r="AT278" s="188"/>
      <c r="AU278" s="188"/>
      <c r="AV278" s="188"/>
      <c r="AW278" s="188"/>
      <c r="AX278" s="188"/>
      <c r="AY278" s="188"/>
      <c r="AZ278" s="188"/>
      <c r="BA278" s="135"/>
    </row>
    <row r="279" spans="1:53" s="88" customFormat="1">
      <c r="A279" s="9"/>
      <c r="C279" s="91"/>
      <c r="D279" s="91"/>
      <c r="E279" s="91"/>
      <c r="F279" s="91"/>
      <c r="G279" s="136"/>
      <c r="H279" s="137"/>
      <c r="I279" s="134"/>
      <c r="J279" s="133"/>
      <c r="K279" s="133"/>
      <c r="L279" s="133"/>
      <c r="M279" s="133"/>
      <c r="N279" s="133"/>
      <c r="O279" s="133"/>
      <c r="P279" s="133"/>
      <c r="Q279" s="137"/>
      <c r="R279" s="137"/>
      <c r="S279" s="137"/>
      <c r="T279" s="219"/>
      <c r="U279" s="220"/>
      <c r="V279" s="221"/>
      <c r="W279" s="221"/>
      <c r="X279" s="221"/>
      <c r="Y279" s="221"/>
      <c r="Z279" s="221"/>
      <c r="AA279" s="221"/>
      <c r="AB279" s="221"/>
      <c r="AC279" s="221"/>
      <c r="AD279" s="221"/>
      <c r="AE279" s="221"/>
      <c r="AF279" s="222"/>
      <c r="AG279" s="136"/>
      <c r="AH279" s="136"/>
      <c r="AI279" s="139"/>
      <c r="AJ279" s="139"/>
      <c r="AK279" s="134"/>
      <c r="AL279" s="134"/>
      <c r="AM279" s="134"/>
      <c r="AN279" s="140"/>
      <c r="AO279" s="141"/>
      <c r="AP279" s="188"/>
      <c r="AQ279" s="188"/>
      <c r="AR279" s="189"/>
      <c r="AS279" s="188"/>
      <c r="AT279" s="188"/>
      <c r="AU279" s="188"/>
      <c r="AV279" s="188"/>
      <c r="AW279" s="188"/>
      <c r="AX279" s="188"/>
      <c r="AY279" s="188"/>
      <c r="AZ279" s="188"/>
      <c r="BA279" s="135"/>
    </row>
    <row r="280" spans="1:53" s="88" customFormat="1">
      <c r="A280" s="9"/>
      <c r="C280" s="91"/>
      <c r="D280" s="91"/>
      <c r="E280" s="91"/>
      <c r="F280" s="91"/>
      <c r="G280" s="136"/>
      <c r="H280" s="137"/>
      <c r="I280" s="134"/>
      <c r="J280" s="133"/>
      <c r="K280" s="133"/>
      <c r="L280" s="133"/>
      <c r="M280" s="133"/>
      <c r="N280" s="133"/>
      <c r="O280" s="133"/>
      <c r="P280" s="133"/>
      <c r="Q280" s="137"/>
      <c r="R280" s="137"/>
      <c r="S280" s="137"/>
      <c r="T280" s="219"/>
      <c r="U280" s="220"/>
      <c r="V280" s="221"/>
      <c r="W280" s="221"/>
      <c r="X280" s="221"/>
      <c r="Y280" s="221"/>
      <c r="Z280" s="221"/>
      <c r="AA280" s="221"/>
      <c r="AB280" s="221"/>
      <c r="AC280" s="221"/>
      <c r="AD280" s="221"/>
      <c r="AE280" s="221"/>
      <c r="AF280" s="222"/>
      <c r="AG280" s="136"/>
      <c r="AH280" s="136"/>
      <c r="AI280" s="139"/>
      <c r="AJ280" s="139"/>
      <c r="AK280" s="134"/>
      <c r="AL280" s="134"/>
      <c r="AM280" s="134"/>
      <c r="AN280" s="140"/>
      <c r="AO280" s="141"/>
      <c r="AP280" s="188"/>
      <c r="AQ280" s="188"/>
      <c r="AR280" s="189"/>
      <c r="AS280" s="188"/>
      <c r="AT280" s="188"/>
      <c r="AU280" s="188"/>
      <c r="AV280" s="188"/>
      <c r="AW280" s="188"/>
      <c r="AX280" s="188"/>
      <c r="AY280" s="188"/>
      <c r="AZ280" s="188"/>
      <c r="BA280" s="135"/>
    </row>
    <row r="281" spans="1:53" s="88" customFormat="1">
      <c r="A281" s="9"/>
      <c r="C281" s="91"/>
      <c r="D281" s="91"/>
      <c r="E281" s="91"/>
      <c r="F281" s="91"/>
      <c r="G281" s="136"/>
      <c r="H281" s="137"/>
      <c r="I281" s="134"/>
      <c r="J281" s="133"/>
      <c r="K281" s="133"/>
      <c r="L281" s="133"/>
      <c r="M281" s="133"/>
      <c r="N281" s="133"/>
      <c r="O281" s="133"/>
      <c r="P281" s="133"/>
      <c r="Q281" s="137"/>
      <c r="R281" s="137"/>
      <c r="S281" s="137"/>
      <c r="T281" s="219"/>
      <c r="U281" s="220"/>
      <c r="V281" s="221"/>
      <c r="W281" s="221"/>
      <c r="X281" s="221"/>
      <c r="Y281" s="221"/>
      <c r="Z281" s="221"/>
      <c r="AA281" s="221"/>
      <c r="AB281" s="221"/>
      <c r="AC281" s="221"/>
      <c r="AD281" s="221"/>
      <c r="AE281" s="221"/>
      <c r="AF281" s="222"/>
      <c r="AG281" s="136"/>
      <c r="AH281" s="136"/>
      <c r="AI281" s="139"/>
      <c r="AJ281" s="139"/>
      <c r="AK281" s="134"/>
      <c r="AL281" s="134"/>
      <c r="AM281" s="134"/>
      <c r="AN281" s="140"/>
      <c r="AO281" s="141"/>
      <c r="AP281" s="188"/>
      <c r="AQ281" s="188"/>
      <c r="AR281" s="189"/>
      <c r="AS281" s="188"/>
      <c r="AT281" s="188"/>
      <c r="AU281" s="188"/>
      <c r="AV281" s="188"/>
      <c r="AW281" s="188"/>
      <c r="AX281" s="188"/>
      <c r="AY281" s="188"/>
      <c r="AZ281" s="188"/>
      <c r="BA281" s="135"/>
    </row>
    <row r="282" spans="1:53" s="88" customFormat="1">
      <c r="A282" s="9"/>
      <c r="C282" s="91"/>
      <c r="D282" s="91"/>
      <c r="E282" s="91"/>
      <c r="F282" s="91"/>
      <c r="G282" s="136"/>
      <c r="H282" s="137"/>
      <c r="I282" s="134"/>
      <c r="J282" s="133"/>
      <c r="K282" s="133"/>
      <c r="L282" s="133"/>
      <c r="M282" s="133"/>
      <c r="N282" s="133"/>
      <c r="O282" s="133"/>
      <c r="P282" s="133"/>
      <c r="Q282" s="137"/>
      <c r="R282" s="137"/>
      <c r="S282" s="137"/>
      <c r="T282" s="219"/>
      <c r="U282" s="220"/>
      <c r="V282" s="221"/>
      <c r="W282" s="221"/>
      <c r="X282" s="221"/>
      <c r="Y282" s="221"/>
      <c r="Z282" s="221"/>
      <c r="AA282" s="221"/>
      <c r="AB282" s="221"/>
      <c r="AC282" s="221"/>
      <c r="AD282" s="221"/>
      <c r="AE282" s="221"/>
      <c r="AF282" s="222"/>
      <c r="AG282" s="136"/>
      <c r="AH282" s="136"/>
      <c r="AI282" s="139"/>
      <c r="AJ282" s="139"/>
      <c r="AK282" s="134"/>
      <c r="AL282" s="134"/>
      <c r="AM282" s="134"/>
      <c r="AN282" s="140"/>
      <c r="AO282" s="141"/>
      <c r="AP282" s="188"/>
      <c r="AQ282" s="188"/>
      <c r="AR282" s="189"/>
      <c r="AS282" s="188"/>
      <c r="AT282" s="188"/>
      <c r="AU282" s="188"/>
      <c r="AV282" s="188"/>
      <c r="AW282" s="188"/>
      <c r="AX282" s="188"/>
      <c r="AY282" s="188"/>
      <c r="AZ282" s="188"/>
      <c r="BA282" s="135"/>
    </row>
    <row r="283" spans="1:53" s="88" customFormat="1">
      <c r="A283" s="9"/>
      <c r="C283" s="91"/>
      <c r="D283" s="91"/>
      <c r="E283" s="91"/>
      <c r="F283" s="91"/>
      <c r="G283" s="136"/>
      <c r="H283" s="137"/>
      <c r="I283" s="134"/>
      <c r="J283" s="133"/>
      <c r="K283" s="133"/>
      <c r="L283" s="133"/>
      <c r="M283" s="133"/>
      <c r="N283" s="133"/>
      <c r="O283" s="133"/>
      <c r="P283" s="133"/>
      <c r="Q283" s="137"/>
      <c r="R283" s="137"/>
      <c r="S283" s="137"/>
      <c r="T283" s="219"/>
      <c r="U283" s="220"/>
      <c r="V283" s="221"/>
      <c r="W283" s="221"/>
      <c r="X283" s="221"/>
      <c r="Y283" s="221"/>
      <c r="Z283" s="221"/>
      <c r="AA283" s="221"/>
      <c r="AB283" s="221"/>
      <c r="AC283" s="221"/>
      <c r="AD283" s="221"/>
      <c r="AE283" s="221"/>
      <c r="AF283" s="222"/>
      <c r="AG283" s="136"/>
      <c r="AH283" s="136"/>
      <c r="AI283" s="139"/>
      <c r="AJ283" s="139"/>
      <c r="AK283" s="134"/>
      <c r="AL283" s="134"/>
      <c r="AM283" s="134"/>
      <c r="AN283" s="140"/>
      <c r="AO283" s="141"/>
      <c r="AP283" s="188"/>
      <c r="AQ283" s="188"/>
      <c r="AR283" s="189"/>
      <c r="AS283" s="188"/>
      <c r="AT283" s="188"/>
      <c r="AU283" s="188"/>
      <c r="AV283" s="188"/>
      <c r="AW283" s="188"/>
      <c r="AX283" s="188"/>
      <c r="AY283" s="188"/>
      <c r="AZ283" s="188"/>
      <c r="BA283" s="135"/>
    </row>
    <row r="284" spans="1:53" s="88" customFormat="1">
      <c r="A284" s="9"/>
      <c r="C284" s="91"/>
      <c r="D284" s="91"/>
      <c r="E284" s="91"/>
      <c r="F284" s="91"/>
      <c r="G284" s="136"/>
      <c r="H284" s="137"/>
      <c r="I284" s="134"/>
      <c r="J284" s="133"/>
      <c r="K284" s="133"/>
      <c r="L284" s="133"/>
      <c r="M284" s="133"/>
      <c r="N284" s="133"/>
      <c r="O284" s="133"/>
      <c r="P284" s="133"/>
      <c r="Q284" s="137"/>
      <c r="R284" s="137"/>
      <c r="S284" s="137"/>
      <c r="T284" s="219"/>
      <c r="U284" s="220"/>
      <c r="V284" s="221"/>
      <c r="W284" s="221"/>
      <c r="X284" s="221"/>
      <c r="Y284" s="221"/>
      <c r="Z284" s="221"/>
      <c r="AA284" s="221"/>
      <c r="AB284" s="221"/>
      <c r="AC284" s="221"/>
      <c r="AD284" s="221"/>
      <c r="AE284" s="221"/>
      <c r="AF284" s="222"/>
      <c r="AG284" s="136"/>
      <c r="AH284" s="136"/>
      <c r="AI284" s="139"/>
      <c r="AJ284" s="139"/>
      <c r="AK284" s="134"/>
      <c r="AL284" s="134"/>
      <c r="AM284" s="134"/>
      <c r="AN284" s="140"/>
      <c r="AO284" s="141"/>
      <c r="AP284" s="188"/>
      <c r="AQ284" s="188"/>
      <c r="AR284" s="189"/>
      <c r="AS284" s="188"/>
      <c r="AT284" s="188"/>
      <c r="AU284" s="188"/>
      <c r="AV284" s="188"/>
      <c r="AW284" s="188"/>
      <c r="AX284" s="188"/>
      <c r="AY284" s="188"/>
      <c r="AZ284" s="188"/>
      <c r="BA284" s="135"/>
    </row>
    <row r="285" spans="1:53" s="88" customFormat="1">
      <c r="A285" s="9"/>
      <c r="C285" s="91"/>
      <c r="D285" s="91"/>
      <c r="E285" s="91"/>
      <c r="F285" s="91"/>
      <c r="G285" s="136"/>
      <c r="H285" s="137"/>
      <c r="I285" s="134"/>
      <c r="J285" s="133"/>
      <c r="K285" s="133"/>
      <c r="L285" s="133"/>
      <c r="M285" s="133"/>
      <c r="N285" s="133"/>
      <c r="O285" s="133"/>
      <c r="P285" s="133"/>
      <c r="Q285" s="137"/>
      <c r="R285" s="137"/>
      <c r="S285" s="137"/>
      <c r="T285" s="219"/>
      <c r="U285" s="220"/>
      <c r="V285" s="221"/>
      <c r="W285" s="221"/>
      <c r="X285" s="221"/>
      <c r="Y285" s="221"/>
      <c r="Z285" s="221"/>
      <c r="AA285" s="221"/>
      <c r="AB285" s="221"/>
      <c r="AC285" s="221"/>
      <c r="AD285" s="221"/>
      <c r="AE285" s="221"/>
      <c r="AF285" s="222"/>
      <c r="AG285" s="136"/>
      <c r="AH285" s="136"/>
      <c r="AI285" s="139"/>
      <c r="AJ285" s="139"/>
      <c r="AK285" s="134"/>
      <c r="AL285" s="134"/>
      <c r="AM285" s="134"/>
      <c r="AN285" s="140"/>
      <c r="AO285" s="141"/>
      <c r="AP285" s="188"/>
      <c r="AQ285" s="188"/>
      <c r="AR285" s="189"/>
      <c r="AS285" s="188"/>
      <c r="AT285" s="188"/>
      <c r="AU285" s="188"/>
      <c r="AV285" s="188"/>
      <c r="AW285" s="188"/>
      <c r="AX285" s="188"/>
      <c r="AY285" s="188"/>
      <c r="AZ285" s="188"/>
      <c r="BA285" s="135"/>
    </row>
    <row r="286" spans="1:53" s="88" customFormat="1">
      <c r="A286" s="9"/>
      <c r="C286" s="91"/>
      <c r="D286" s="91"/>
      <c r="E286" s="91"/>
      <c r="F286" s="91"/>
      <c r="G286" s="136"/>
      <c r="H286" s="137"/>
      <c r="I286" s="134"/>
      <c r="J286" s="133"/>
      <c r="K286" s="133"/>
      <c r="L286" s="133"/>
      <c r="M286" s="133"/>
      <c r="N286" s="133"/>
      <c r="O286" s="133"/>
      <c r="P286" s="133"/>
      <c r="Q286" s="137"/>
      <c r="R286" s="137"/>
      <c r="S286" s="137"/>
      <c r="T286" s="219"/>
      <c r="U286" s="220"/>
      <c r="V286" s="221"/>
      <c r="W286" s="221"/>
      <c r="X286" s="221"/>
      <c r="Y286" s="221"/>
      <c r="Z286" s="221"/>
      <c r="AA286" s="221"/>
      <c r="AB286" s="221"/>
      <c r="AC286" s="221"/>
      <c r="AD286" s="221"/>
      <c r="AE286" s="221"/>
      <c r="AF286" s="222"/>
      <c r="AG286" s="136"/>
      <c r="AH286" s="136"/>
      <c r="AI286" s="139"/>
      <c r="AJ286" s="139"/>
      <c r="AK286" s="134"/>
      <c r="AL286" s="134"/>
      <c r="AM286" s="134"/>
      <c r="AN286" s="140"/>
      <c r="AO286" s="141"/>
      <c r="AP286" s="188"/>
      <c r="AQ286" s="188"/>
      <c r="AR286" s="189"/>
      <c r="AS286" s="188"/>
      <c r="AT286" s="188"/>
      <c r="AU286" s="188"/>
      <c r="AV286" s="188"/>
      <c r="AW286" s="188"/>
      <c r="AX286" s="188"/>
      <c r="AY286" s="188"/>
      <c r="AZ286" s="188"/>
      <c r="BA286" s="135"/>
    </row>
    <row r="287" spans="1:53" s="88" customFormat="1">
      <c r="A287" s="9"/>
      <c r="C287" s="91"/>
      <c r="D287" s="91"/>
      <c r="E287" s="91"/>
      <c r="F287" s="91"/>
      <c r="G287" s="136"/>
      <c r="H287" s="137"/>
      <c r="I287" s="134"/>
      <c r="J287" s="133"/>
      <c r="K287" s="133"/>
      <c r="L287" s="133"/>
      <c r="M287" s="133"/>
      <c r="N287" s="133"/>
      <c r="O287" s="133"/>
      <c r="P287" s="133"/>
      <c r="Q287" s="137"/>
      <c r="R287" s="137"/>
      <c r="S287" s="137"/>
      <c r="T287" s="219"/>
      <c r="U287" s="220"/>
      <c r="V287" s="221"/>
      <c r="W287" s="221"/>
      <c r="X287" s="221"/>
      <c r="Y287" s="221"/>
      <c r="Z287" s="221"/>
      <c r="AA287" s="221"/>
      <c r="AB287" s="221"/>
      <c r="AC287" s="221"/>
      <c r="AD287" s="221"/>
      <c r="AE287" s="221"/>
      <c r="AF287" s="222"/>
      <c r="AG287" s="136"/>
      <c r="AH287" s="136"/>
      <c r="AI287" s="139"/>
      <c r="AJ287" s="139"/>
      <c r="AK287" s="134"/>
      <c r="AL287" s="134"/>
      <c r="AM287" s="134"/>
      <c r="AN287" s="140"/>
      <c r="AO287" s="141"/>
      <c r="AP287" s="188"/>
      <c r="AQ287" s="188"/>
      <c r="AR287" s="189"/>
      <c r="AS287" s="188"/>
      <c r="AT287" s="188"/>
      <c r="AU287" s="188"/>
      <c r="AV287" s="188"/>
      <c r="AW287" s="188"/>
      <c r="AX287" s="188"/>
      <c r="AY287" s="188"/>
      <c r="AZ287" s="188"/>
      <c r="BA287" s="135"/>
    </row>
    <row r="288" spans="1:53" s="88" customFormat="1">
      <c r="A288" s="9"/>
      <c r="C288" s="91"/>
      <c r="D288" s="91"/>
      <c r="E288" s="91"/>
      <c r="F288" s="91"/>
      <c r="G288" s="136"/>
      <c r="H288" s="137"/>
      <c r="I288" s="134"/>
      <c r="J288" s="133"/>
      <c r="K288" s="133"/>
      <c r="L288" s="133"/>
      <c r="M288" s="133"/>
      <c r="N288" s="133"/>
      <c r="O288" s="133"/>
      <c r="P288" s="133"/>
      <c r="Q288" s="137"/>
      <c r="R288" s="137"/>
      <c r="S288" s="137"/>
      <c r="T288" s="219"/>
      <c r="U288" s="220"/>
      <c r="V288" s="221"/>
      <c r="W288" s="221"/>
      <c r="X288" s="221"/>
      <c r="Y288" s="221"/>
      <c r="Z288" s="221"/>
      <c r="AA288" s="221"/>
      <c r="AB288" s="221"/>
      <c r="AC288" s="221"/>
      <c r="AD288" s="221"/>
      <c r="AE288" s="221"/>
      <c r="AF288" s="222"/>
      <c r="AG288" s="136"/>
      <c r="AH288" s="136"/>
      <c r="AI288" s="139"/>
      <c r="AJ288" s="139"/>
      <c r="AK288" s="134"/>
      <c r="AL288" s="134"/>
      <c r="AM288" s="134"/>
      <c r="AN288" s="140"/>
      <c r="AO288" s="141"/>
      <c r="AP288" s="188"/>
      <c r="AQ288" s="188"/>
      <c r="AR288" s="189"/>
      <c r="AS288" s="188"/>
      <c r="AT288" s="188"/>
      <c r="AU288" s="188"/>
      <c r="AV288" s="188"/>
      <c r="AW288" s="188"/>
      <c r="AX288" s="188"/>
      <c r="AY288" s="188"/>
      <c r="AZ288" s="188"/>
      <c r="BA288" s="135"/>
    </row>
    <row r="289" spans="1:53" s="88" customFormat="1">
      <c r="A289" s="9"/>
      <c r="C289" s="91"/>
      <c r="D289" s="91"/>
      <c r="E289" s="91"/>
      <c r="F289" s="91"/>
      <c r="G289" s="136"/>
      <c r="H289" s="137"/>
      <c r="I289" s="134"/>
      <c r="J289" s="133"/>
      <c r="K289" s="133"/>
      <c r="L289" s="133"/>
      <c r="M289" s="133"/>
      <c r="N289" s="133"/>
      <c r="O289" s="133"/>
      <c r="P289" s="133"/>
      <c r="Q289" s="137"/>
      <c r="R289" s="137"/>
      <c r="S289" s="137"/>
      <c r="T289" s="219"/>
      <c r="U289" s="220"/>
      <c r="V289" s="221"/>
      <c r="W289" s="221"/>
      <c r="X289" s="221"/>
      <c r="Y289" s="221"/>
      <c r="Z289" s="221"/>
      <c r="AA289" s="221"/>
      <c r="AB289" s="221"/>
      <c r="AC289" s="221"/>
      <c r="AD289" s="221"/>
      <c r="AE289" s="221"/>
      <c r="AF289" s="222"/>
      <c r="AG289" s="136"/>
      <c r="AH289" s="136"/>
      <c r="AI289" s="139"/>
      <c r="AJ289" s="139"/>
      <c r="AK289" s="134"/>
      <c r="AL289" s="134"/>
      <c r="AM289" s="134"/>
      <c r="AN289" s="140"/>
      <c r="AO289" s="141"/>
      <c r="AP289" s="188"/>
      <c r="AQ289" s="188"/>
      <c r="AR289" s="189"/>
      <c r="AS289" s="188"/>
      <c r="AT289" s="188"/>
      <c r="AU289" s="188"/>
      <c r="AV289" s="188"/>
      <c r="AW289" s="188"/>
      <c r="AX289" s="188"/>
      <c r="AY289" s="188"/>
      <c r="AZ289" s="188"/>
      <c r="BA289" s="135"/>
    </row>
    <row r="290" spans="1:53" s="88" customFormat="1">
      <c r="A290" s="9"/>
      <c r="C290" s="91"/>
      <c r="D290" s="91"/>
      <c r="E290" s="91"/>
      <c r="F290" s="91"/>
      <c r="G290" s="136"/>
      <c r="H290" s="137"/>
      <c r="I290" s="134"/>
      <c r="J290" s="133"/>
      <c r="K290" s="133"/>
      <c r="L290" s="133"/>
      <c r="M290" s="133"/>
      <c r="N290" s="133"/>
      <c r="O290" s="133"/>
      <c r="P290" s="133"/>
      <c r="Q290" s="137"/>
      <c r="R290" s="137"/>
      <c r="S290" s="137"/>
      <c r="T290" s="219"/>
      <c r="U290" s="220"/>
      <c r="V290" s="221"/>
      <c r="W290" s="221"/>
      <c r="X290" s="221"/>
      <c r="Y290" s="221"/>
      <c r="Z290" s="221"/>
      <c r="AA290" s="221"/>
      <c r="AB290" s="221"/>
      <c r="AC290" s="221"/>
      <c r="AD290" s="221"/>
      <c r="AE290" s="221"/>
      <c r="AF290" s="222"/>
      <c r="AG290" s="136"/>
      <c r="AH290" s="136"/>
      <c r="AI290" s="139"/>
      <c r="AJ290" s="139"/>
      <c r="AK290" s="134"/>
      <c r="AL290" s="134"/>
      <c r="AM290" s="134"/>
      <c r="AN290" s="140"/>
      <c r="AO290" s="141"/>
      <c r="AP290" s="188"/>
      <c r="AQ290" s="188"/>
      <c r="AR290" s="189"/>
      <c r="AS290" s="188"/>
      <c r="AT290" s="188"/>
      <c r="AU290" s="188"/>
      <c r="AV290" s="188"/>
      <c r="AW290" s="188"/>
      <c r="AX290" s="188"/>
      <c r="AY290" s="188"/>
      <c r="AZ290" s="188"/>
      <c r="BA290" s="135"/>
    </row>
    <row r="291" spans="1:53" s="88" customFormat="1">
      <c r="A291" s="9"/>
      <c r="C291" s="91"/>
      <c r="D291" s="91"/>
      <c r="E291" s="91"/>
      <c r="F291" s="91"/>
      <c r="G291" s="136"/>
      <c r="H291" s="137"/>
      <c r="I291" s="134"/>
      <c r="J291" s="133"/>
      <c r="K291" s="133"/>
      <c r="L291" s="133"/>
      <c r="M291" s="133"/>
      <c r="N291" s="133"/>
      <c r="O291" s="133"/>
      <c r="P291" s="133"/>
      <c r="Q291" s="137"/>
      <c r="R291" s="137"/>
      <c r="S291" s="137"/>
      <c r="T291" s="219"/>
      <c r="U291" s="220"/>
      <c r="V291" s="221"/>
      <c r="W291" s="221"/>
      <c r="X291" s="221"/>
      <c r="Y291" s="221"/>
      <c r="Z291" s="221"/>
      <c r="AA291" s="221"/>
      <c r="AB291" s="221"/>
      <c r="AC291" s="221"/>
      <c r="AD291" s="221"/>
      <c r="AE291" s="221"/>
      <c r="AF291" s="222"/>
      <c r="AG291" s="136"/>
      <c r="AH291" s="136"/>
      <c r="AI291" s="139"/>
      <c r="AJ291" s="139"/>
      <c r="AK291" s="134"/>
      <c r="AL291" s="134"/>
      <c r="AM291" s="134"/>
      <c r="AN291" s="140"/>
      <c r="AO291" s="141"/>
      <c r="AP291" s="188"/>
      <c r="AQ291" s="188"/>
      <c r="AR291" s="189"/>
      <c r="AS291" s="188"/>
      <c r="AT291" s="188"/>
      <c r="AU291" s="188"/>
      <c r="AV291" s="188"/>
      <c r="AW291" s="188"/>
      <c r="AX291" s="188"/>
      <c r="AY291" s="188"/>
      <c r="AZ291" s="188"/>
      <c r="BA291" s="135"/>
    </row>
    <row r="292" spans="1:53" s="88" customFormat="1">
      <c r="A292" s="9"/>
      <c r="C292" s="91"/>
      <c r="D292" s="91"/>
      <c r="E292" s="91"/>
      <c r="F292" s="91"/>
      <c r="G292" s="136"/>
      <c r="H292" s="137"/>
      <c r="I292" s="134"/>
      <c r="J292" s="133"/>
      <c r="K292" s="133"/>
      <c r="L292" s="133"/>
      <c r="M292" s="133"/>
      <c r="N292" s="133"/>
      <c r="O292" s="133"/>
      <c r="P292" s="133"/>
      <c r="Q292" s="137"/>
      <c r="R292" s="137"/>
      <c r="S292" s="137"/>
      <c r="T292" s="219"/>
      <c r="U292" s="220"/>
      <c r="V292" s="221"/>
      <c r="W292" s="221"/>
      <c r="X292" s="221"/>
      <c r="Y292" s="221"/>
      <c r="Z292" s="221"/>
      <c r="AA292" s="221"/>
      <c r="AB292" s="221"/>
      <c r="AC292" s="221"/>
      <c r="AD292" s="221"/>
      <c r="AE292" s="221"/>
      <c r="AF292" s="222"/>
      <c r="AG292" s="136"/>
      <c r="AH292" s="136"/>
      <c r="AI292" s="139"/>
      <c r="AJ292" s="139"/>
      <c r="AK292" s="134"/>
      <c r="AL292" s="134"/>
      <c r="AM292" s="134"/>
      <c r="AN292" s="140"/>
      <c r="AO292" s="141"/>
      <c r="AP292" s="188"/>
      <c r="AQ292" s="188"/>
      <c r="AR292" s="189"/>
      <c r="AS292" s="188"/>
      <c r="AT292" s="188"/>
      <c r="AU292" s="188"/>
      <c r="AV292" s="188"/>
      <c r="AW292" s="188"/>
      <c r="AX292" s="188"/>
      <c r="AY292" s="188"/>
      <c r="AZ292" s="188"/>
      <c r="BA292" s="135"/>
    </row>
    <row r="293" spans="1:53" s="88" customFormat="1">
      <c r="A293" s="9"/>
      <c r="C293" s="91"/>
      <c r="D293" s="91"/>
      <c r="E293" s="91"/>
      <c r="F293" s="91"/>
      <c r="G293" s="136"/>
      <c r="H293" s="137"/>
      <c r="I293" s="134"/>
      <c r="J293" s="133"/>
      <c r="K293" s="133"/>
      <c r="L293" s="133"/>
      <c r="M293" s="133"/>
      <c r="N293" s="133"/>
      <c r="O293" s="133"/>
      <c r="P293" s="133"/>
      <c r="Q293" s="137"/>
      <c r="R293" s="137"/>
      <c r="S293" s="137"/>
      <c r="T293" s="219"/>
      <c r="U293" s="220"/>
      <c r="V293" s="221"/>
      <c r="W293" s="221"/>
      <c r="X293" s="221"/>
      <c r="Y293" s="221"/>
      <c r="Z293" s="221"/>
      <c r="AA293" s="221"/>
      <c r="AB293" s="221"/>
      <c r="AC293" s="221"/>
      <c r="AD293" s="221"/>
      <c r="AE293" s="221"/>
      <c r="AF293" s="222"/>
      <c r="AG293" s="136"/>
      <c r="AH293" s="136"/>
      <c r="AI293" s="139"/>
      <c r="AJ293" s="139"/>
      <c r="AK293" s="134"/>
      <c r="AL293" s="134"/>
      <c r="AM293" s="134"/>
      <c r="AN293" s="140"/>
      <c r="AO293" s="141"/>
      <c r="AP293" s="188"/>
      <c r="AQ293" s="188"/>
      <c r="AR293" s="189"/>
      <c r="AS293" s="188"/>
      <c r="AT293" s="188"/>
      <c r="AU293" s="188"/>
      <c r="AV293" s="188"/>
      <c r="AW293" s="188"/>
      <c r="AX293" s="188"/>
      <c r="AY293" s="188"/>
      <c r="AZ293" s="188"/>
      <c r="BA293" s="135"/>
    </row>
    <row r="294" spans="1:53" s="88" customFormat="1">
      <c r="A294" s="9"/>
      <c r="C294" s="91"/>
      <c r="D294" s="91"/>
      <c r="E294" s="91"/>
      <c r="F294" s="91"/>
      <c r="G294" s="136"/>
      <c r="H294" s="137"/>
      <c r="I294" s="134"/>
      <c r="J294" s="133"/>
      <c r="K294" s="133"/>
      <c r="L294" s="133"/>
      <c r="M294" s="133"/>
      <c r="N294" s="133"/>
      <c r="O294" s="133"/>
      <c r="P294" s="133"/>
      <c r="Q294" s="137"/>
      <c r="R294" s="137"/>
      <c r="S294" s="137"/>
      <c r="T294" s="219"/>
      <c r="U294" s="220"/>
      <c r="V294" s="221"/>
      <c r="W294" s="221"/>
      <c r="X294" s="221"/>
      <c r="Y294" s="221"/>
      <c r="Z294" s="221"/>
      <c r="AA294" s="221"/>
      <c r="AB294" s="221"/>
      <c r="AC294" s="221"/>
      <c r="AD294" s="221"/>
      <c r="AE294" s="221"/>
      <c r="AF294" s="222"/>
      <c r="AG294" s="136"/>
      <c r="AH294" s="136"/>
      <c r="AI294" s="139"/>
      <c r="AJ294" s="139"/>
      <c r="AK294" s="134"/>
      <c r="AL294" s="134"/>
      <c r="AM294" s="134"/>
      <c r="AN294" s="140"/>
      <c r="AO294" s="141"/>
      <c r="AP294" s="188"/>
      <c r="AQ294" s="188"/>
      <c r="AR294" s="189"/>
      <c r="AS294" s="188"/>
      <c r="AT294" s="188"/>
      <c r="AU294" s="188"/>
      <c r="AV294" s="188"/>
      <c r="AW294" s="188"/>
      <c r="AX294" s="188"/>
      <c r="AY294" s="188"/>
      <c r="AZ294" s="188"/>
      <c r="BA294" s="135"/>
    </row>
    <row r="295" spans="1:53" s="88" customFormat="1">
      <c r="A295" s="9"/>
      <c r="C295" s="91"/>
      <c r="D295" s="91"/>
      <c r="E295" s="91"/>
      <c r="F295" s="91"/>
      <c r="G295" s="136"/>
      <c r="H295" s="137"/>
      <c r="I295" s="134"/>
      <c r="J295" s="133"/>
      <c r="K295" s="133"/>
      <c r="L295" s="133"/>
      <c r="M295" s="133"/>
      <c r="N295" s="133"/>
      <c r="O295" s="133"/>
      <c r="P295" s="133"/>
      <c r="Q295" s="137"/>
      <c r="R295" s="137"/>
      <c r="S295" s="137"/>
      <c r="T295" s="219"/>
      <c r="U295" s="220"/>
      <c r="V295" s="221"/>
      <c r="W295" s="221"/>
      <c r="X295" s="221"/>
      <c r="Y295" s="221"/>
      <c r="Z295" s="221"/>
      <c r="AA295" s="221"/>
      <c r="AB295" s="221"/>
      <c r="AC295" s="221"/>
      <c r="AD295" s="221"/>
      <c r="AE295" s="221"/>
      <c r="AF295" s="222"/>
      <c r="AG295" s="136"/>
      <c r="AH295" s="136"/>
      <c r="AI295" s="139"/>
      <c r="AJ295" s="139"/>
      <c r="AK295" s="134"/>
      <c r="AL295" s="134"/>
      <c r="AM295" s="134"/>
      <c r="AN295" s="140"/>
      <c r="AO295" s="141"/>
      <c r="AP295" s="188"/>
      <c r="AQ295" s="188"/>
      <c r="AR295" s="189"/>
      <c r="AS295" s="188"/>
      <c r="AT295" s="188"/>
      <c r="AU295" s="188"/>
      <c r="AV295" s="188"/>
      <c r="AW295" s="188"/>
      <c r="AX295" s="188"/>
      <c r="AY295" s="188"/>
      <c r="AZ295" s="188"/>
      <c r="BA295" s="135"/>
    </row>
    <row r="296" spans="1:53" s="88" customFormat="1">
      <c r="A296" s="9"/>
      <c r="C296" s="91"/>
      <c r="D296" s="91"/>
      <c r="E296" s="91"/>
      <c r="F296" s="91"/>
      <c r="G296" s="136"/>
      <c r="H296" s="137"/>
      <c r="I296" s="134"/>
      <c r="J296" s="133"/>
      <c r="K296" s="133"/>
      <c r="L296" s="133"/>
      <c r="M296" s="133"/>
      <c r="N296" s="133"/>
      <c r="O296" s="133"/>
      <c r="P296" s="133"/>
      <c r="Q296" s="137"/>
      <c r="R296" s="137"/>
      <c r="S296" s="137"/>
      <c r="T296" s="219"/>
      <c r="U296" s="220"/>
      <c r="V296" s="221"/>
      <c r="W296" s="221"/>
      <c r="X296" s="221"/>
      <c r="Y296" s="221"/>
      <c r="Z296" s="221"/>
      <c r="AA296" s="221"/>
      <c r="AB296" s="221"/>
      <c r="AC296" s="221"/>
      <c r="AD296" s="221"/>
      <c r="AE296" s="221"/>
      <c r="AF296" s="222"/>
      <c r="AG296" s="136"/>
      <c r="AH296" s="136"/>
      <c r="AI296" s="139"/>
      <c r="AJ296" s="139"/>
      <c r="AK296" s="134"/>
      <c r="AL296" s="134"/>
      <c r="AM296" s="134"/>
      <c r="AN296" s="140"/>
      <c r="AO296" s="141"/>
      <c r="AP296" s="188"/>
      <c r="AQ296" s="188"/>
      <c r="AR296" s="189"/>
      <c r="AS296" s="188"/>
      <c r="AT296" s="188"/>
      <c r="AU296" s="188"/>
      <c r="AV296" s="188"/>
      <c r="AW296" s="188"/>
      <c r="AX296" s="188"/>
      <c r="AY296" s="188"/>
      <c r="AZ296" s="188"/>
      <c r="BA296" s="135"/>
    </row>
    <row r="297" spans="1:53" s="88" customFormat="1">
      <c r="A297" s="9"/>
      <c r="C297" s="91"/>
      <c r="D297" s="91"/>
      <c r="E297" s="91"/>
      <c r="F297" s="91"/>
      <c r="G297" s="136"/>
      <c r="H297" s="137"/>
      <c r="I297" s="134"/>
      <c r="J297" s="133"/>
      <c r="K297" s="133"/>
      <c r="L297" s="133"/>
      <c r="M297" s="133"/>
      <c r="N297" s="133"/>
      <c r="O297" s="133"/>
      <c r="P297" s="133"/>
      <c r="Q297" s="137"/>
      <c r="R297" s="137"/>
      <c r="S297" s="137"/>
      <c r="T297" s="219"/>
      <c r="U297" s="220"/>
      <c r="V297" s="221"/>
      <c r="W297" s="221"/>
      <c r="X297" s="221"/>
      <c r="Y297" s="221"/>
      <c r="Z297" s="221"/>
      <c r="AA297" s="221"/>
      <c r="AB297" s="221"/>
      <c r="AC297" s="221"/>
      <c r="AD297" s="221"/>
      <c r="AE297" s="221"/>
      <c r="AF297" s="222"/>
      <c r="AG297" s="136"/>
      <c r="AH297" s="136"/>
      <c r="AI297" s="139"/>
      <c r="AJ297" s="139"/>
      <c r="AK297" s="134"/>
      <c r="AL297" s="134"/>
      <c r="AM297" s="134"/>
      <c r="AN297" s="140"/>
      <c r="AO297" s="141"/>
      <c r="AP297" s="188"/>
      <c r="AQ297" s="188"/>
      <c r="AR297" s="189"/>
      <c r="AS297" s="188"/>
      <c r="AT297" s="188"/>
      <c r="AU297" s="188"/>
      <c r="AV297" s="188"/>
      <c r="AW297" s="188"/>
      <c r="AX297" s="188"/>
      <c r="AY297" s="188"/>
      <c r="AZ297" s="188"/>
      <c r="BA297" s="135"/>
    </row>
    <row r="298" spans="1:53" s="88" customFormat="1">
      <c r="A298" s="9"/>
      <c r="C298" s="91"/>
      <c r="D298" s="91"/>
      <c r="E298" s="91"/>
      <c r="F298" s="91"/>
      <c r="G298" s="136"/>
      <c r="H298" s="137"/>
      <c r="I298" s="134"/>
      <c r="J298" s="133"/>
      <c r="K298" s="133"/>
      <c r="L298" s="133"/>
      <c r="M298" s="133"/>
      <c r="N298" s="133"/>
      <c r="O298" s="133"/>
      <c r="P298" s="133"/>
      <c r="Q298" s="137"/>
      <c r="R298" s="137"/>
      <c r="S298" s="137"/>
      <c r="T298" s="219"/>
      <c r="U298" s="220"/>
      <c r="V298" s="221"/>
      <c r="W298" s="221"/>
      <c r="X298" s="221"/>
      <c r="Y298" s="221"/>
      <c r="Z298" s="221"/>
      <c r="AA298" s="221"/>
      <c r="AB298" s="221"/>
      <c r="AC298" s="221"/>
      <c r="AD298" s="221"/>
      <c r="AE298" s="221"/>
      <c r="AF298" s="222"/>
      <c r="AG298" s="136"/>
      <c r="AH298" s="136"/>
      <c r="AI298" s="139"/>
      <c r="AJ298" s="139"/>
      <c r="AK298" s="134"/>
      <c r="AL298" s="134"/>
      <c r="AM298" s="134"/>
      <c r="AN298" s="140"/>
      <c r="AO298" s="141"/>
      <c r="AP298" s="188"/>
      <c r="AQ298" s="188"/>
      <c r="AR298" s="189"/>
      <c r="AS298" s="188"/>
      <c r="AT298" s="188"/>
      <c r="AU298" s="188"/>
      <c r="AV298" s="188"/>
      <c r="AW298" s="188"/>
      <c r="AX298" s="188"/>
      <c r="AY298" s="188"/>
      <c r="AZ298" s="188"/>
      <c r="BA298" s="135"/>
    </row>
    <row r="299" spans="1:53" s="88" customFormat="1">
      <c r="A299" s="9"/>
      <c r="C299" s="91"/>
      <c r="D299" s="91"/>
      <c r="E299" s="91"/>
      <c r="F299" s="91"/>
      <c r="G299" s="136"/>
      <c r="H299" s="137"/>
      <c r="I299" s="134"/>
      <c r="J299" s="133"/>
      <c r="K299" s="133"/>
      <c r="L299" s="133"/>
      <c r="M299" s="133"/>
      <c r="N299" s="133"/>
      <c r="O299" s="133"/>
      <c r="P299" s="133"/>
      <c r="Q299" s="137"/>
      <c r="R299" s="137"/>
      <c r="S299" s="137"/>
      <c r="T299" s="219"/>
      <c r="U299" s="220"/>
      <c r="V299" s="221"/>
      <c r="W299" s="221"/>
      <c r="X299" s="221"/>
      <c r="Y299" s="221"/>
      <c r="Z299" s="221"/>
      <c r="AA299" s="221"/>
      <c r="AB299" s="221"/>
      <c r="AC299" s="221"/>
      <c r="AD299" s="221"/>
      <c r="AE299" s="221"/>
      <c r="AF299" s="222"/>
      <c r="AG299" s="136"/>
      <c r="AH299" s="136"/>
      <c r="AI299" s="139"/>
      <c r="AJ299" s="139"/>
      <c r="AK299" s="134"/>
      <c r="AL299" s="134"/>
      <c r="AM299" s="134"/>
      <c r="AN299" s="140"/>
      <c r="AO299" s="141"/>
      <c r="AP299" s="188"/>
      <c r="AQ299" s="188"/>
      <c r="AR299" s="189"/>
      <c r="AS299" s="188"/>
      <c r="AT299" s="188"/>
      <c r="AU299" s="188"/>
      <c r="AV299" s="188"/>
      <c r="AW299" s="188"/>
      <c r="AX299" s="188"/>
      <c r="AY299" s="188"/>
      <c r="AZ299" s="188"/>
      <c r="BA299" s="135"/>
    </row>
    <row r="300" spans="1:53" s="88" customFormat="1">
      <c r="A300" s="9"/>
      <c r="C300" s="91"/>
      <c r="D300" s="91"/>
      <c r="E300" s="91"/>
      <c r="F300" s="91"/>
      <c r="G300" s="136"/>
      <c r="H300" s="137"/>
      <c r="I300" s="134"/>
      <c r="J300" s="133"/>
      <c r="K300" s="133"/>
      <c r="L300" s="133"/>
      <c r="M300" s="133"/>
      <c r="N300" s="133"/>
      <c r="O300" s="133"/>
      <c r="P300" s="133"/>
      <c r="Q300" s="137"/>
      <c r="R300" s="137"/>
      <c r="S300" s="137"/>
      <c r="T300" s="219"/>
      <c r="U300" s="220"/>
      <c r="V300" s="221"/>
      <c r="W300" s="221"/>
      <c r="X300" s="221"/>
      <c r="Y300" s="221"/>
      <c r="Z300" s="221"/>
      <c r="AA300" s="221"/>
      <c r="AB300" s="221"/>
      <c r="AC300" s="221"/>
      <c r="AD300" s="221"/>
      <c r="AE300" s="221"/>
      <c r="AF300" s="222"/>
      <c r="AG300" s="136"/>
      <c r="AH300" s="136"/>
      <c r="AI300" s="139"/>
      <c r="AJ300" s="139"/>
      <c r="AK300" s="134"/>
      <c r="AL300" s="134"/>
      <c r="AM300" s="134"/>
      <c r="AN300" s="140"/>
      <c r="AO300" s="141"/>
      <c r="AP300" s="188"/>
      <c r="AQ300" s="188"/>
      <c r="AR300" s="189"/>
      <c r="AS300" s="188"/>
      <c r="AT300" s="188"/>
      <c r="AU300" s="188"/>
      <c r="AV300" s="188"/>
      <c r="AW300" s="188"/>
      <c r="AX300" s="188"/>
      <c r="AY300" s="188"/>
      <c r="AZ300" s="188"/>
      <c r="BA300" s="135"/>
    </row>
    <row r="301" spans="1:53" s="88" customFormat="1">
      <c r="A301" s="9"/>
      <c r="C301" s="91"/>
      <c r="D301" s="91"/>
      <c r="E301" s="91"/>
      <c r="F301" s="91"/>
      <c r="G301" s="136"/>
      <c r="H301" s="137"/>
      <c r="I301" s="134"/>
      <c r="J301" s="133"/>
      <c r="K301" s="133"/>
      <c r="L301" s="133"/>
      <c r="M301" s="133"/>
      <c r="N301" s="133"/>
      <c r="O301" s="133"/>
      <c r="P301" s="133"/>
      <c r="Q301" s="137"/>
      <c r="R301" s="137"/>
      <c r="S301" s="137"/>
      <c r="T301" s="219"/>
      <c r="U301" s="220"/>
      <c r="V301" s="221"/>
      <c r="W301" s="221"/>
      <c r="X301" s="221"/>
      <c r="Y301" s="221"/>
      <c r="Z301" s="221"/>
      <c r="AA301" s="221"/>
      <c r="AB301" s="221"/>
      <c r="AC301" s="221"/>
      <c r="AD301" s="221"/>
      <c r="AE301" s="221"/>
      <c r="AF301" s="222"/>
      <c r="AG301" s="136"/>
      <c r="AH301" s="136"/>
      <c r="AI301" s="139"/>
      <c r="AJ301" s="139"/>
      <c r="AK301" s="134"/>
      <c r="AL301" s="134"/>
      <c r="AM301" s="134"/>
      <c r="AN301" s="140"/>
      <c r="AO301" s="141"/>
      <c r="AP301" s="188"/>
      <c r="AQ301" s="188"/>
      <c r="AR301" s="189"/>
      <c r="AS301" s="188"/>
      <c r="AT301" s="188"/>
      <c r="AU301" s="188"/>
      <c r="AV301" s="188"/>
      <c r="AW301" s="188"/>
      <c r="AX301" s="188"/>
      <c r="AY301" s="188"/>
      <c r="AZ301" s="188"/>
      <c r="BA301" s="135"/>
    </row>
    <row r="302" spans="1:53" s="88" customFormat="1">
      <c r="A302" s="9"/>
      <c r="C302" s="91"/>
      <c r="D302" s="91"/>
      <c r="E302" s="91"/>
      <c r="F302" s="91"/>
      <c r="G302" s="136"/>
      <c r="H302" s="137"/>
      <c r="I302" s="134"/>
      <c r="J302" s="133"/>
      <c r="K302" s="133"/>
      <c r="L302" s="133"/>
      <c r="M302" s="133"/>
      <c r="N302" s="133"/>
      <c r="O302" s="133"/>
      <c r="P302" s="133"/>
      <c r="Q302" s="137"/>
      <c r="R302" s="137"/>
      <c r="S302" s="137"/>
      <c r="T302" s="219"/>
      <c r="U302" s="220"/>
      <c r="V302" s="221"/>
      <c r="W302" s="221"/>
      <c r="X302" s="221"/>
      <c r="Y302" s="221"/>
      <c r="Z302" s="221"/>
      <c r="AA302" s="221"/>
      <c r="AB302" s="221"/>
      <c r="AC302" s="221"/>
      <c r="AD302" s="221"/>
      <c r="AE302" s="221"/>
      <c r="AF302" s="222"/>
      <c r="AG302" s="136"/>
      <c r="AH302" s="136"/>
      <c r="AI302" s="139"/>
      <c r="AJ302" s="139"/>
      <c r="AK302" s="134"/>
      <c r="AL302" s="134"/>
      <c r="AM302" s="134"/>
      <c r="AN302" s="140"/>
      <c r="AO302" s="141"/>
      <c r="AP302" s="188"/>
      <c r="AQ302" s="188"/>
      <c r="AR302" s="189"/>
      <c r="AS302" s="188"/>
      <c r="AT302" s="188"/>
      <c r="AU302" s="188"/>
      <c r="AV302" s="188"/>
      <c r="AW302" s="188"/>
      <c r="AX302" s="188"/>
      <c r="AY302" s="188"/>
      <c r="AZ302" s="188"/>
      <c r="BA302" s="135"/>
    </row>
    <row r="303" spans="1:53" s="88" customFormat="1">
      <c r="A303" s="9"/>
      <c r="C303" s="91"/>
      <c r="D303" s="91"/>
      <c r="E303" s="91"/>
      <c r="F303" s="91"/>
      <c r="G303" s="136"/>
      <c r="H303" s="137"/>
      <c r="I303" s="134"/>
      <c r="J303" s="133"/>
      <c r="K303" s="133"/>
      <c r="L303" s="133"/>
      <c r="M303" s="133"/>
      <c r="N303" s="133"/>
      <c r="O303" s="133"/>
      <c r="P303" s="133"/>
      <c r="Q303" s="137"/>
      <c r="R303" s="137"/>
      <c r="S303" s="137"/>
      <c r="T303" s="219"/>
      <c r="U303" s="220"/>
      <c r="V303" s="221"/>
      <c r="W303" s="221"/>
      <c r="X303" s="221"/>
      <c r="Y303" s="221"/>
      <c r="Z303" s="221"/>
      <c r="AA303" s="221"/>
      <c r="AB303" s="221"/>
      <c r="AC303" s="221"/>
      <c r="AD303" s="221"/>
      <c r="AE303" s="221"/>
      <c r="AF303" s="222"/>
      <c r="AG303" s="136"/>
      <c r="AH303" s="136"/>
      <c r="AI303" s="139"/>
      <c r="AJ303" s="139"/>
      <c r="AK303" s="134"/>
      <c r="AL303" s="134"/>
      <c r="AM303" s="134"/>
      <c r="AN303" s="140"/>
      <c r="AO303" s="141"/>
      <c r="AP303" s="188"/>
      <c r="AQ303" s="188"/>
      <c r="AR303" s="189"/>
      <c r="AS303" s="188"/>
      <c r="AT303" s="188"/>
      <c r="AU303" s="188"/>
      <c r="AV303" s="188"/>
      <c r="AW303" s="188"/>
      <c r="AX303" s="188"/>
      <c r="AY303" s="188"/>
      <c r="AZ303" s="188"/>
      <c r="BA303" s="135"/>
    </row>
    <row r="304" spans="1:53" s="88" customFormat="1">
      <c r="A304" s="9"/>
      <c r="C304" s="91"/>
      <c r="D304" s="91"/>
      <c r="E304" s="91"/>
      <c r="F304" s="91"/>
      <c r="G304" s="136"/>
      <c r="H304" s="137"/>
      <c r="I304" s="134"/>
      <c r="J304" s="133"/>
      <c r="K304" s="133"/>
      <c r="L304" s="133"/>
      <c r="M304" s="133"/>
      <c r="N304" s="133"/>
      <c r="O304" s="133"/>
      <c r="P304" s="133"/>
      <c r="Q304" s="137"/>
      <c r="R304" s="137"/>
      <c r="S304" s="137"/>
      <c r="T304" s="219"/>
      <c r="U304" s="220"/>
      <c r="V304" s="221"/>
      <c r="W304" s="221"/>
      <c r="X304" s="221"/>
      <c r="Y304" s="221"/>
      <c r="Z304" s="221"/>
      <c r="AA304" s="221"/>
      <c r="AB304" s="221"/>
      <c r="AC304" s="221"/>
      <c r="AD304" s="221"/>
      <c r="AE304" s="221"/>
      <c r="AF304" s="222"/>
      <c r="AG304" s="136"/>
      <c r="AH304" s="136"/>
      <c r="AI304" s="139"/>
      <c r="AJ304" s="139"/>
      <c r="AK304" s="134"/>
      <c r="AL304" s="134"/>
      <c r="AM304" s="134"/>
      <c r="AN304" s="140"/>
      <c r="AO304" s="141"/>
      <c r="AP304" s="188"/>
      <c r="AQ304" s="188"/>
      <c r="AR304" s="189"/>
      <c r="AS304" s="188"/>
      <c r="AT304" s="188"/>
      <c r="AU304" s="188"/>
      <c r="AV304" s="188"/>
      <c r="AW304" s="188"/>
      <c r="AX304" s="188"/>
      <c r="AY304" s="188"/>
      <c r="AZ304" s="188"/>
      <c r="BA304" s="135"/>
    </row>
    <row r="305" spans="1:53" s="88" customFormat="1">
      <c r="A305" s="9"/>
      <c r="C305" s="91"/>
      <c r="D305" s="91"/>
      <c r="E305" s="91"/>
      <c r="F305" s="91"/>
      <c r="G305" s="136"/>
      <c r="H305" s="137"/>
      <c r="I305" s="134"/>
      <c r="J305" s="133"/>
      <c r="K305" s="133"/>
      <c r="L305" s="133"/>
      <c r="M305" s="133"/>
      <c r="N305" s="133"/>
      <c r="O305" s="133"/>
      <c r="P305" s="133"/>
      <c r="Q305" s="137"/>
      <c r="R305" s="137"/>
      <c r="S305" s="137"/>
      <c r="T305" s="219"/>
      <c r="U305" s="220"/>
      <c r="V305" s="221"/>
      <c r="W305" s="221"/>
      <c r="X305" s="221"/>
      <c r="Y305" s="221"/>
      <c r="Z305" s="221"/>
      <c r="AA305" s="221"/>
      <c r="AB305" s="221"/>
      <c r="AC305" s="221"/>
      <c r="AD305" s="221"/>
      <c r="AE305" s="221"/>
      <c r="AF305" s="222"/>
      <c r="AG305" s="136"/>
      <c r="AH305" s="136"/>
      <c r="AI305" s="139"/>
      <c r="AJ305" s="139"/>
      <c r="AK305" s="134"/>
      <c r="AL305" s="134"/>
      <c r="AM305" s="134"/>
      <c r="AN305" s="140"/>
      <c r="AO305" s="141"/>
      <c r="AP305" s="188"/>
      <c r="AQ305" s="188"/>
      <c r="AR305" s="189"/>
      <c r="AS305" s="188"/>
      <c r="AT305" s="188"/>
      <c r="AU305" s="188"/>
      <c r="AV305" s="188"/>
      <c r="AW305" s="188"/>
      <c r="AX305" s="188"/>
      <c r="AY305" s="188"/>
      <c r="AZ305" s="188"/>
      <c r="BA305" s="135"/>
    </row>
    <row r="306" spans="1:53" s="88" customFormat="1">
      <c r="A306" s="9"/>
      <c r="C306" s="91"/>
      <c r="D306" s="91"/>
      <c r="E306" s="91"/>
      <c r="F306" s="91"/>
      <c r="G306" s="136"/>
      <c r="H306" s="137"/>
      <c r="I306" s="134"/>
      <c r="J306" s="133"/>
      <c r="K306" s="133"/>
      <c r="L306" s="133"/>
      <c r="M306" s="133"/>
      <c r="N306" s="133"/>
      <c r="O306" s="133"/>
      <c r="P306" s="133"/>
      <c r="Q306" s="137"/>
      <c r="R306" s="137"/>
      <c r="S306" s="137"/>
      <c r="T306" s="219"/>
      <c r="U306" s="220"/>
      <c r="V306" s="221"/>
      <c r="W306" s="221"/>
      <c r="X306" s="221"/>
      <c r="Y306" s="221"/>
      <c r="Z306" s="221"/>
      <c r="AA306" s="221"/>
      <c r="AB306" s="221"/>
      <c r="AC306" s="221"/>
      <c r="AD306" s="221"/>
      <c r="AE306" s="221"/>
      <c r="AF306" s="222"/>
      <c r="AG306" s="136"/>
      <c r="AH306" s="136"/>
      <c r="AI306" s="139"/>
      <c r="AJ306" s="139"/>
      <c r="AK306" s="134"/>
      <c r="AL306" s="134"/>
      <c r="AM306" s="134"/>
      <c r="AN306" s="140"/>
      <c r="AO306" s="141"/>
      <c r="AP306" s="188"/>
      <c r="AQ306" s="188"/>
      <c r="AR306" s="189"/>
      <c r="AS306" s="188"/>
      <c r="AT306" s="188"/>
      <c r="AU306" s="188"/>
      <c r="AV306" s="188"/>
      <c r="AW306" s="188"/>
      <c r="AX306" s="188"/>
      <c r="AY306" s="188"/>
      <c r="AZ306" s="188"/>
      <c r="BA306" s="135"/>
    </row>
    <row r="307" spans="1:53" s="88" customFormat="1">
      <c r="A307" s="9"/>
      <c r="C307" s="91"/>
      <c r="D307" s="91"/>
      <c r="E307" s="91"/>
      <c r="F307" s="91"/>
      <c r="G307" s="136"/>
      <c r="H307" s="137"/>
      <c r="I307" s="134"/>
      <c r="J307" s="133"/>
      <c r="K307" s="133"/>
      <c r="L307" s="133"/>
      <c r="M307" s="133"/>
      <c r="N307" s="133"/>
      <c r="O307" s="133"/>
      <c r="P307" s="133"/>
      <c r="Q307" s="137"/>
      <c r="R307" s="137"/>
      <c r="S307" s="137"/>
      <c r="T307" s="219"/>
      <c r="U307" s="220"/>
      <c r="V307" s="221"/>
      <c r="W307" s="221"/>
      <c r="X307" s="221"/>
      <c r="Y307" s="221"/>
      <c r="Z307" s="221"/>
      <c r="AA307" s="221"/>
      <c r="AB307" s="221"/>
      <c r="AC307" s="221"/>
      <c r="AD307" s="221"/>
      <c r="AE307" s="221"/>
      <c r="AF307" s="222"/>
      <c r="AG307" s="136"/>
      <c r="AH307" s="136"/>
      <c r="AI307" s="139"/>
      <c r="AJ307" s="139"/>
      <c r="AK307" s="134"/>
      <c r="AL307" s="134"/>
      <c r="AM307" s="134"/>
      <c r="AN307" s="140"/>
      <c r="AO307" s="141"/>
      <c r="AP307" s="188"/>
      <c r="AQ307" s="188"/>
      <c r="AR307" s="189"/>
      <c r="AS307" s="188"/>
      <c r="AT307" s="188"/>
      <c r="AU307" s="188"/>
      <c r="AV307" s="188"/>
      <c r="AW307" s="188"/>
      <c r="AX307" s="188"/>
      <c r="AY307" s="188"/>
      <c r="AZ307" s="188"/>
      <c r="BA307" s="135"/>
    </row>
    <row r="308" spans="1:53" s="88" customFormat="1">
      <c r="A308" s="9"/>
      <c r="C308" s="91"/>
      <c r="D308" s="91"/>
      <c r="E308" s="91"/>
      <c r="F308" s="91"/>
      <c r="G308" s="136"/>
      <c r="H308" s="137"/>
      <c r="I308" s="134"/>
      <c r="J308" s="133"/>
      <c r="K308" s="133"/>
      <c r="L308" s="133"/>
      <c r="M308" s="133"/>
      <c r="N308" s="133"/>
      <c r="O308" s="133"/>
      <c r="P308" s="133"/>
      <c r="Q308" s="137"/>
      <c r="R308" s="137"/>
      <c r="S308" s="137"/>
      <c r="T308" s="219"/>
      <c r="U308" s="220"/>
      <c r="V308" s="221"/>
      <c r="W308" s="221"/>
      <c r="X308" s="221"/>
      <c r="Y308" s="221"/>
      <c r="Z308" s="221"/>
      <c r="AA308" s="221"/>
      <c r="AB308" s="221"/>
      <c r="AC308" s="221"/>
      <c r="AD308" s="221"/>
      <c r="AE308" s="221"/>
      <c r="AF308" s="222"/>
      <c r="AG308" s="136"/>
      <c r="AH308" s="136"/>
      <c r="AI308" s="139"/>
      <c r="AJ308" s="139"/>
      <c r="AK308" s="134"/>
      <c r="AL308" s="134"/>
      <c r="AM308" s="134"/>
      <c r="AN308" s="140"/>
      <c r="AO308" s="141"/>
      <c r="AP308" s="188"/>
      <c r="AQ308" s="188"/>
      <c r="AR308" s="189"/>
      <c r="AS308" s="188"/>
      <c r="AT308" s="188"/>
      <c r="AU308" s="188"/>
      <c r="AV308" s="188"/>
      <c r="AW308" s="188"/>
      <c r="AX308" s="188"/>
      <c r="AY308" s="188"/>
      <c r="AZ308" s="188"/>
      <c r="BA308" s="135"/>
    </row>
    <row r="309" spans="1:53" s="88" customFormat="1">
      <c r="A309" s="9"/>
      <c r="C309" s="91"/>
      <c r="D309" s="91"/>
      <c r="E309" s="91"/>
      <c r="F309" s="91"/>
      <c r="G309" s="136"/>
      <c r="H309" s="137"/>
      <c r="I309" s="134"/>
      <c r="J309" s="133"/>
      <c r="K309" s="133"/>
      <c r="L309" s="133"/>
      <c r="M309" s="133"/>
      <c r="N309" s="133"/>
      <c r="O309" s="133"/>
      <c r="P309" s="133"/>
      <c r="Q309" s="137"/>
      <c r="R309" s="137"/>
      <c r="S309" s="137"/>
      <c r="T309" s="219"/>
      <c r="U309" s="220"/>
      <c r="V309" s="221"/>
      <c r="W309" s="221"/>
      <c r="X309" s="221"/>
      <c r="Y309" s="221"/>
      <c r="Z309" s="221"/>
      <c r="AA309" s="221"/>
      <c r="AB309" s="221"/>
      <c r="AC309" s="221"/>
      <c r="AD309" s="221"/>
      <c r="AE309" s="221"/>
      <c r="AF309" s="222"/>
      <c r="AG309" s="136"/>
      <c r="AH309" s="136"/>
      <c r="AI309" s="139"/>
      <c r="AJ309" s="139"/>
      <c r="AK309" s="134"/>
      <c r="AL309" s="134"/>
      <c r="AM309" s="134"/>
      <c r="AN309" s="140"/>
      <c r="AO309" s="141"/>
      <c r="AP309" s="188"/>
      <c r="AQ309" s="188"/>
      <c r="AR309" s="189"/>
      <c r="AS309" s="188"/>
      <c r="AT309" s="188"/>
      <c r="AU309" s="188"/>
      <c r="AV309" s="188"/>
      <c r="AW309" s="188"/>
      <c r="AX309" s="188"/>
      <c r="AY309" s="188"/>
      <c r="AZ309" s="188"/>
      <c r="BA309" s="135"/>
    </row>
    <row r="310" spans="1:53" s="88" customFormat="1">
      <c r="A310" s="9"/>
      <c r="C310" s="91"/>
      <c r="D310" s="91"/>
      <c r="E310" s="91"/>
      <c r="F310" s="91"/>
      <c r="G310" s="136"/>
      <c r="H310" s="137"/>
      <c r="I310" s="134"/>
      <c r="J310" s="133"/>
      <c r="K310" s="133"/>
      <c r="L310" s="133"/>
      <c r="M310" s="133"/>
      <c r="N310" s="133"/>
      <c r="O310" s="133"/>
      <c r="P310" s="133"/>
      <c r="Q310" s="137"/>
      <c r="R310" s="137"/>
      <c r="S310" s="137"/>
      <c r="T310" s="219"/>
      <c r="U310" s="220"/>
      <c r="V310" s="221"/>
      <c r="W310" s="221"/>
      <c r="X310" s="221"/>
      <c r="Y310" s="221"/>
      <c r="Z310" s="221"/>
      <c r="AA310" s="221"/>
      <c r="AB310" s="221"/>
      <c r="AC310" s="221"/>
      <c r="AD310" s="221"/>
      <c r="AE310" s="221"/>
      <c r="AF310" s="222"/>
      <c r="AG310" s="136"/>
      <c r="AH310" s="136"/>
      <c r="AI310" s="139"/>
      <c r="AJ310" s="139"/>
      <c r="AK310" s="134"/>
      <c r="AL310" s="134"/>
      <c r="AM310" s="134"/>
      <c r="AN310" s="140"/>
      <c r="AO310" s="141"/>
      <c r="AP310" s="188"/>
      <c r="AQ310" s="188"/>
      <c r="AR310" s="189"/>
      <c r="AS310" s="188"/>
      <c r="AT310" s="188"/>
      <c r="AU310" s="188"/>
      <c r="AV310" s="188"/>
      <c r="AW310" s="188"/>
      <c r="AX310" s="188"/>
      <c r="AY310" s="188"/>
      <c r="AZ310" s="188"/>
      <c r="BA310" s="135"/>
    </row>
    <row r="311" spans="1:53" s="88" customFormat="1">
      <c r="A311" s="9"/>
      <c r="C311" s="91"/>
      <c r="D311" s="91"/>
      <c r="E311" s="91"/>
      <c r="F311" s="91"/>
      <c r="G311" s="136"/>
      <c r="H311" s="137"/>
      <c r="I311" s="134"/>
      <c r="J311" s="133"/>
      <c r="K311" s="133"/>
      <c r="L311" s="133"/>
      <c r="M311" s="133"/>
      <c r="N311" s="133"/>
      <c r="O311" s="133"/>
      <c r="P311" s="133"/>
      <c r="Q311" s="137"/>
      <c r="R311" s="137"/>
      <c r="S311" s="137"/>
      <c r="T311" s="219"/>
      <c r="U311" s="220"/>
      <c r="V311" s="221"/>
      <c r="W311" s="221"/>
      <c r="X311" s="221"/>
      <c r="Y311" s="221"/>
      <c r="Z311" s="221"/>
      <c r="AA311" s="221"/>
      <c r="AB311" s="221"/>
      <c r="AC311" s="221"/>
      <c r="AD311" s="221"/>
      <c r="AE311" s="221"/>
      <c r="AF311" s="222"/>
      <c r="AG311" s="136"/>
      <c r="AH311" s="136"/>
      <c r="AI311" s="139"/>
      <c r="AJ311" s="139"/>
      <c r="AK311" s="134"/>
      <c r="AL311" s="134"/>
      <c r="AM311" s="134"/>
      <c r="AN311" s="140"/>
      <c r="AO311" s="141"/>
      <c r="AP311" s="188"/>
      <c r="AQ311" s="188"/>
      <c r="AR311" s="189"/>
      <c r="AS311" s="188"/>
      <c r="AT311" s="188"/>
      <c r="AU311" s="188"/>
      <c r="AV311" s="188"/>
      <c r="AW311" s="188"/>
      <c r="AX311" s="188"/>
      <c r="AY311" s="188"/>
      <c r="AZ311" s="188"/>
      <c r="BA311" s="135"/>
    </row>
    <row r="312" spans="1:53" s="88" customFormat="1">
      <c r="A312" s="9"/>
      <c r="C312" s="91"/>
      <c r="D312" s="91"/>
      <c r="E312" s="91"/>
      <c r="F312" s="91"/>
      <c r="G312" s="136"/>
      <c r="H312" s="137"/>
      <c r="I312" s="134"/>
      <c r="J312" s="133"/>
      <c r="K312" s="133"/>
      <c r="L312" s="133"/>
      <c r="M312" s="133"/>
      <c r="N312" s="133"/>
      <c r="O312" s="133"/>
      <c r="P312" s="133"/>
      <c r="Q312" s="137"/>
      <c r="R312" s="137"/>
      <c r="S312" s="137"/>
      <c r="T312" s="219"/>
      <c r="U312" s="220"/>
      <c r="V312" s="221"/>
      <c r="W312" s="221"/>
      <c r="X312" s="221"/>
      <c r="Y312" s="221"/>
      <c r="Z312" s="221"/>
      <c r="AA312" s="221"/>
      <c r="AB312" s="221"/>
      <c r="AC312" s="221"/>
      <c r="AD312" s="221"/>
      <c r="AE312" s="221"/>
      <c r="AF312" s="222"/>
      <c r="AG312" s="136"/>
      <c r="AH312" s="136"/>
      <c r="AI312" s="139"/>
      <c r="AJ312" s="139"/>
      <c r="AK312" s="134"/>
      <c r="AL312" s="134"/>
      <c r="AM312" s="134"/>
      <c r="AN312" s="140"/>
      <c r="AO312" s="141"/>
      <c r="AP312" s="188"/>
      <c r="AQ312" s="188"/>
      <c r="AR312" s="189"/>
      <c r="AS312" s="188"/>
      <c r="AT312" s="188"/>
      <c r="AU312" s="188"/>
      <c r="AV312" s="188"/>
      <c r="AW312" s="188"/>
      <c r="AX312" s="188"/>
      <c r="AY312" s="188"/>
      <c r="AZ312" s="188"/>
      <c r="BA312" s="135"/>
    </row>
    <row r="313" spans="1:53" s="88" customFormat="1">
      <c r="A313" s="9"/>
      <c r="C313" s="91"/>
      <c r="D313" s="91"/>
      <c r="E313" s="91"/>
      <c r="F313" s="91"/>
      <c r="G313" s="136"/>
      <c r="H313" s="137"/>
      <c r="I313" s="134"/>
      <c r="J313" s="133"/>
      <c r="K313" s="133"/>
      <c r="L313" s="133"/>
      <c r="M313" s="133"/>
      <c r="N313" s="133"/>
      <c r="O313" s="133"/>
      <c r="P313" s="133"/>
      <c r="Q313" s="137"/>
      <c r="R313" s="137"/>
      <c r="S313" s="137"/>
      <c r="T313" s="219"/>
      <c r="U313" s="220"/>
      <c r="V313" s="221"/>
      <c r="W313" s="221"/>
      <c r="X313" s="221"/>
      <c r="Y313" s="221"/>
      <c r="Z313" s="221"/>
      <c r="AA313" s="221"/>
      <c r="AB313" s="221"/>
      <c r="AC313" s="221"/>
      <c r="AD313" s="221"/>
      <c r="AE313" s="221"/>
      <c r="AF313" s="222"/>
      <c r="AG313" s="136"/>
      <c r="AH313" s="136"/>
      <c r="AI313" s="139"/>
      <c r="AJ313" s="139"/>
      <c r="AK313" s="134"/>
      <c r="AL313" s="134"/>
      <c r="AM313" s="134"/>
      <c r="AN313" s="140"/>
      <c r="AO313" s="141"/>
      <c r="AP313" s="188"/>
      <c r="AQ313" s="188"/>
      <c r="AR313" s="189"/>
      <c r="AS313" s="188"/>
      <c r="AT313" s="188"/>
      <c r="AU313" s="188"/>
      <c r="AV313" s="188"/>
      <c r="AW313" s="188"/>
      <c r="AX313" s="188"/>
      <c r="AY313" s="188"/>
      <c r="AZ313" s="188"/>
      <c r="BA313" s="135"/>
    </row>
    <row r="314" spans="1:53" s="88" customFormat="1">
      <c r="A314" s="9"/>
      <c r="C314" s="91"/>
      <c r="D314" s="91"/>
      <c r="E314" s="91"/>
      <c r="F314" s="91"/>
      <c r="G314" s="136"/>
      <c r="H314" s="137"/>
      <c r="I314" s="134"/>
      <c r="J314" s="133"/>
      <c r="K314" s="133"/>
      <c r="L314" s="133"/>
      <c r="M314" s="133"/>
      <c r="N314" s="133"/>
      <c r="O314" s="133"/>
      <c r="P314" s="133"/>
      <c r="Q314" s="137"/>
      <c r="R314" s="137"/>
      <c r="S314" s="137"/>
      <c r="T314" s="219"/>
      <c r="U314" s="220"/>
      <c r="V314" s="221"/>
      <c r="W314" s="221"/>
      <c r="X314" s="221"/>
      <c r="Y314" s="221"/>
      <c r="Z314" s="221"/>
      <c r="AA314" s="221"/>
      <c r="AB314" s="221"/>
      <c r="AC314" s="221"/>
      <c r="AD314" s="221"/>
      <c r="AE314" s="221"/>
      <c r="AF314" s="222"/>
      <c r="AG314" s="136"/>
      <c r="AH314" s="136"/>
      <c r="AI314" s="139"/>
      <c r="AJ314" s="139"/>
      <c r="AK314" s="134"/>
      <c r="AL314" s="134"/>
      <c r="AM314" s="134"/>
      <c r="AN314" s="140"/>
      <c r="AO314" s="141"/>
      <c r="AP314" s="188"/>
      <c r="AQ314" s="188"/>
      <c r="AR314" s="189"/>
      <c r="AS314" s="188"/>
      <c r="AT314" s="188"/>
      <c r="AU314" s="188"/>
      <c r="AV314" s="188"/>
      <c r="AW314" s="188"/>
      <c r="AX314" s="188"/>
      <c r="AY314" s="188"/>
      <c r="AZ314" s="188"/>
      <c r="BA314" s="135"/>
    </row>
    <row r="315" spans="1:53" s="88" customFormat="1">
      <c r="A315" s="9"/>
      <c r="C315" s="91"/>
      <c r="D315" s="91"/>
      <c r="E315" s="91"/>
      <c r="F315" s="91"/>
      <c r="G315" s="136"/>
      <c r="H315" s="137"/>
      <c r="I315" s="134"/>
      <c r="J315" s="133"/>
      <c r="K315" s="133"/>
      <c r="L315" s="133"/>
      <c r="M315" s="133"/>
      <c r="N315" s="133"/>
      <c r="O315" s="133"/>
      <c r="P315" s="133"/>
      <c r="Q315" s="137"/>
      <c r="R315" s="137"/>
      <c r="S315" s="137"/>
      <c r="T315" s="219"/>
      <c r="U315" s="220"/>
      <c r="V315" s="221"/>
      <c r="W315" s="221"/>
      <c r="X315" s="221"/>
      <c r="Y315" s="221"/>
      <c r="Z315" s="221"/>
      <c r="AA315" s="221"/>
      <c r="AB315" s="221"/>
      <c r="AC315" s="221"/>
      <c r="AD315" s="221"/>
      <c r="AE315" s="221"/>
      <c r="AF315" s="222"/>
      <c r="AG315" s="136"/>
      <c r="AH315" s="136"/>
      <c r="AI315" s="139"/>
      <c r="AJ315" s="139"/>
      <c r="AK315" s="134"/>
      <c r="AL315" s="134"/>
      <c r="AM315" s="134"/>
      <c r="AN315" s="140"/>
      <c r="AO315" s="141"/>
      <c r="AP315" s="188"/>
      <c r="AQ315" s="188"/>
      <c r="AR315" s="189"/>
      <c r="AS315" s="188"/>
      <c r="AT315" s="188"/>
      <c r="AU315" s="188"/>
      <c r="AV315" s="188"/>
      <c r="AW315" s="188"/>
      <c r="AX315" s="188"/>
      <c r="AY315" s="188"/>
      <c r="AZ315" s="188"/>
      <c r="BA315" s="135"/>
    </row>
    <row r="316" spans="1:53" s="88" customFormat="1">
      <c r="A316" s="9"/>
      <c r="C316" s="91"/>
      <c r="D316" s="91"/>
      <c r="E316" s="91"/>
      <c r="F316" s="91"/>
      <c r="G316" s="136"/>
      <c r="H316" s="137"/>
      <c r="I316" s="134"/>
      <c r="J316" s="133"/>
      <c r="K316" s="133"/>
      <c r="L316" s="133"/>
      <c r="M316" s="133"/>
      <c r="N316" s="133"/>
      <c r="O316" s="133"/>
      <c r="P316" s="133"/>
      <c r="Q316" s="137"/>
      <c r="R316" s="137"/>
      <c r="S316" s="137"/>
      <c r="T316" s="219"/>
      <c r="U316" s="220"/>
      <c r="V316" s="221"/>
      <c r="W316" s="221"/>
      <c r="X316" s="221"/>
      <c r="Y316" s="221"/>
      <c r="Z316" s="221"/>
      <c r="AA316" s="221"/>
      <c r="AB316" s="221"/>
      <c r="AC316" s="221"/>
      <c r="AD316" s="221"/>
      <c r="AE316" s="221"/>
      <c r="AF316" s="222"/>
      <c r="AG316" s="136"/>
      <c r="AH316" s="136"/>
      <c r="AI316" s="139"/>
      <c r="AJ316" s="139"/>
      <c r="AK316" s="134"/>
      <c r="AL316" s="134"/>
      <c r="AM316" s="134"/>
      <c r="AN316" s="140"/>
      <c r="AO316" s="141"/>
      <c r="AP316" s="188"/>
      <c r="AQ316" s="188"/>
      <c r="AR316" s="189"/>
      <c r="AS316" s="188"/>
      <c r="AT316" s="188"/>
      <c r="AU316" s="188"/>
      <c r="AV316" s="188"/>
      <c r="AW316" s="188"/>
      <c r="AX316" s="188"/>
      <c r="AY316" s="188"/>
      <c r="AZ316" s="188"/>
      <c r="BA316" s="135"/>
    </row>
    <row r="317" spans="1:53" s="88" customFormat="1">
      <c r="A317" s="9"/>
      <c r="C317" s="91"/>
      <c r="D317" s="91"/>
      <c r="E317" s="91"/>
      <c r="F317" s="91"/>
      <c r="G317" s="136"/>
      <c r="H317" s="137"/>
      <c r="I317" s="134"/>
      <c r="J317" s="133"/>
      <c r="K317" s="133"/>
      <c r="L317" s="133"/>
      <c r="M317" s="133"/>
      <c r="N317" s="133"/>
      <c r="O317" s="133"/>
      <c r="P317" s="133"/>
      <c r="Q317" s="137"/>
      <c r="R317" s="137"/>
      <c r="S317" s="137"/>
      <c r="T317" s="219"/>
      <c r="U317" s="220"/>
      <c r="V317" s="221"/>
      <c r="W317" s="221"/>
      <c r="X317" s="221"/>
      <c r="Y317" s="221"/>
      <c r="Z317" s="221"/>
      <c r="AA317" s="221"/>
      <c r="AB317" s="221"/>
      <c r="AC317" s="221"/>
      <c r="AD317" s="221"/>
      <c r="AE317" s="221"/>
      <c r="AF317" s="222"/>
      <c r="AG317" s="136"/>
      <c r="AH317" s="136"/>
      <c r="AI317" s="139"/>
      <c r="AJ317" s="139"/>
      <c r="AK317" s="134"/>
      <c r="AL317" s="134"/>
      <c r="AM317" s="134"/>
      <c r="AN317" s="140"/>
      <c r="AO317" s="141"/>
      <c r="AP317" s="188"/>
      <c r="AQ317" s="188"/>
      <c r="AR317" s="189"/>
      <c r="AS317" s="188"/>
      <c r="AT317" s="188"/>
      <c r="AU317" s="188"/>
      <c r="AV317" s="188"/>
      <c r="AW317" s="188"/>
      <c r="AX317" s="188"/>
      <c r="AY317" s="188"/>
      <c r="AZ317" s="188"/>
      <c r="BA317" s="135"/>
    </row>
    <row r="318" spans="1:53" s="88" customFormat="1">
      <c r="A318" s="9"/>
      <c r="C318" s="91"/>
      <c r="D318" s="91"/>
      <c r="E318" s="91"/>
      <c r="F318" s="91"/>
      <c r="G318" s="136"/>
      <c r="H318" s="137"/>
      <c r="I318" s="134"/>
      <c r="J318" s="133"/>
      <c r="K318" s="133"/>
      <c r="L318" s="133"/>
      <c r="M318" s="133"/>
      <c r="N318" s="133"/>
      <c r="O318" s="133"/>
      <c r="P318" s="133"/>
      <c r="Q318" s="137"/>
      <c r="R318" s="137"/>
      <c r="S318" s="137"/>
      <c r="T318" s="219"/>
      <c r="U318" s="220"/>
      <c r="V318" s="221"/>
      <c r="W318" s="221"/>
      <c r="X318" s="221"/>
      <c r="Y318" s="221"/>
      <c r="Z318" s="221"/>
      <c r="AA318" s="221"/>
      <c r="AB318" s="221"/>
      <c r="AC318" s="221"/>
      <c r="AD318" s="221"/>
      <c r="AE318" s="221"/>
      <c r="AF318" s="222"/>
      <c r="AG318" s="136"/>
      <c r="AH318" s="136"/>
      <c r="AI318" s="139"/>
      <c r="AJ318" s="139"/>
      <c r="AK318" s="134"/>
      <c r="AL318" s="134"/>
      <c r="AM318" s="134"/>
      <c r="AN318" s="140"/>
      <c r="AO318" s="141"/>
      <c r="AP318" s="188"/>
      <c r="AQ318" s="188"/>
      <c r="AR318" s="189"/>
      <c r="AS318" s="188"/>
      <c r="AT318" s="188"/>
      <c r="AU318" s="188"/>
      <c r="AV318" s="188"/>
      <c r="AW318" s="188"/>
      <c r="AX318" s="188"/>
      <c r="AY318" s="188"/>
      <c r="AZ318" s="188"/>
      <c r="BA318" s="135"/>
    </row>
    <row r="319" spans="1:53" s="88" customFormat="1">
      <c r="A319" s="9"/>
      <c r="C319" s="91"/>
      <c r="D319" s="91"/>
      <c r="E319" s="91"/>
      <c r="F319" s="91"/>
      <c r="G319" s="136"/>
      <c r="H319" s="137"/>
      <c r="I319" s="134"/>
      <c r="J319" s="133"/>
      <c r="K319" s="133"/>
      <c r="L319" s="133"/>
      <c r="M319" s="133"/>
      <c r="N319" s="133"/>
      <c r="O319" s="133"/>
      <c r="P319" s="133"/>
      <c r="Q319" s="137"/>
      <c r="R319" s="137"/>
      <c r="S319" s="137"/>
      <c r="T319" s="219"/>
      <c r="U319" s="220"/>
      <c r="V319" s="221"/>
      <c r="W319" s="221"/>
      <c r="X319" s="221"/>
      <c r="Y319" s="221"/>
      <c r="Z319" s="221"/>
      <c r="AA319" s="221"/>
      <c r="AB319" s="221"/>
      <c r="AC319" s="221"/>
      <c r="AD319" s="221"/>
      <c r="AE319" s="221"/>
      <c r="AF319" s="222"/>
      <c r="AG319" s="136"/>
      <c r="AH319" s="136"/>
      <c r="AI319" s="139"/>
      <c r="AJ319" s="139"/>
      <c r="AK319" s="134"/>
      <c r="AL319" s="134"/>
      <c r="AM319" s="134"/>
      <c r="AN319" s="140"/>
      <c r="AO319" s="141"/>
      <c r="AP319" s="188"/>
      <c r="AQ319" s="188"/>
      <c r="AR319" s="189"/>
      <c r="AS319" s="188"/>
      <c r="AT319" s="188"/>
      <c r="AU319" s="188"/>
      <c r="AV319" s="188"/>
      <c r="AW319" s="188"/>
      <c r="AX319" s="188"/>
      <c r="AY319" s="188"/>
      <c r="AZ319" s="188"/>
      <c r="BA319" s="135"/>
    </row>
    <row r="320" spans="1:53" s="88" customFormat="1">
      <c r="A320" s="9"/>
      <c r="C320" s="91"/>
      <c r="D320" s="91"/>
      <c r="E320" s="91"/>
      <c r="F320" s="91"/>
      <c r="G320" s="136"/>
      <c r="H320" s="137"/>
      <c r="I320" s="134"/>
      <c r="J320" s="133"/>
      <c r="K320" s="133"/>
      <c r="L320" s="133"/>
      <c r="M320" s="133"/>
      <c r="N320" s="133"/>
      <c r="O320" s="133"/>
      <c r="P320" s="133"/>
      <c r="Q320" s="137"/>
      <c r="R320" s="137"/>
      <c r="S320" s="137"/>
      <c r="T320" s="219"/>
      <c r="U320" s="220"/>
      <c r="V320" s="221"/>
      <c r="W320" s="221"/>
      <c r="X320" s="221"/>
      <c r="Y320" s="221"/>
      <c r="Z320" s="221"/>
      <c r="AA320" s="221"/>
      <c r="AB320" s="221"/>
      <c r="AC320" s="221"/>
      <c r="AD320" s="221"/>
      <c r="AE320" s="221"/>
      <c r="AF320" s="222"/>
      <c r="AG320" s="136"/>
      <c r="AH320" s="136"/>
      <c r="AI320" s="139"/>
      <c r="AJ320" s="139"/>
      <c r="AK320" s="134"/>
      <c r="AL320" s="134"/>
      <c r="AM320" s="134"/>
      <c r="AN320" s="140"/>
      <c r="AO320" s="141"/>
      <c r="AP320" s="188"/>
      <c r="AQ320" s="188"/>
      <c r="AR320" s="189"/>
      <c r="AS320" s="188"/>
      <c r="AT320" s="188"/>
      <c r="AU320" s="188"/>
      <c r="AV320" s="188"/>
      <c r="AW320" s="188"/>
      <c r="AX320" s="188"/>
      <c r="AY320" s="188"/>
      <c r="AZ320" s="188"/>
      <c r="BA320" s="135"/>
    </row>
    <row r="321" spans="1:53" s="88" customFormat="1">
      <c r="A321" s="9"/>
      <c r="C321" s="91"/>
      <c r="D321" s="91"/>
      <c r="E321" s="91"/>
      <c r="F321" s="91"/>
      <c r="G321" s="136"/>
      <c r="H321" s="137"/>
      <c r="I321" s="134"/>
      <c r="J321" s="133"/>
      <c r="K321" s="133"/>
      <c r="L321" s="133"/>
      <c r="M321" s="133"/>
      <c r="N321" s="133"/>
      <c r="O321" s="133"/>
      <c r="P321" s="133"/>
      <c r="Q321" s="137"/>
      <c r="R321" s="137"/>
      <c r="S321" s="137"/>
      <c r="T321" s="219"/>
      <c r="U321" s="220"/>
      <c r="V321" s="221"/>
      <c r="W321" s="221"/>
      <c r="X321" s="221"/>
      <c r="Y321" s="221"/>
      <c r="Z321" s="221"/>
      <c r="AA321" s="221"/>
      <c r="AB321" s="221"/>
      <c r="AC321" s="221"/>
      <c r="AD321" s="221"/>
      <c r="AE321" s="221"/>
      <c r="AF321" s="222"/>
      <c r="AG321" s="136"/>
      <c r="AH321" s="136"/>
      <c r="AI321" s="139"/>
      <c r="AJ321" s="139"/>
      <c r="AK321" s="134"/>
      <c r="AL321" s="134"/>
      <c r="AM321" s="134"/>
      <c r="AN321" s="140"/>
      <c r="AO321" s="141"/>
      <c r="AP321" s="188"/>
      <c r="AQ321" s="188"/>
      <c r="AR321" s="189"/>
      <c r="AS321" s="188"/>
      <c r="AT321" s="188"/>
      <c r="AU321" s="188"/>
      <c r="AV321" s="188"/>
      <c r="AW321" s="188"/>
      <c r="AX321" s="188"/>
      <c r="AY321" s="188"/>
      <c r="AZ321" s="188"/>
      <c r="BA321" s="135"/>
    </row>
    <row r="322" spans="1:53" s="88" customFormat="1">
      <c r="A322" s="9"/>
      <c r="C322" s="91"/>
      <c r="D322" s="91"/>
      <c r="E322" s="91"/>
      <c r="F322" s="91"/>
      <c r="G322" s="136"/>
      <c r="H322" s="137"/>
      <c r="I322" s="134"/>
      <c r="J322" s="133"/>
      <c r="K322" s="133"/>
      <c r="L322" s="133"/>
      <c r="M322" s="133"/>
      <c r="N322" s="133"/>
      <c r="O322" s="133"/>
      <c r="P322" s="133"/>
      <c r="Q322" s="137"/>
      <c r="R322" s="137"/>
      <c r="S322" s="137"/>
      <c r="T322" s="219"/>
      <c r="U322" s="220"/>
      <c r="V322" s="221"/>
      <c r="W322" s="221"/>
      <c r="X322" s="221"/>
      <c r="Y322" s="221"/>
      <c r="Z322" s="221"/>
      <c r="AA322" s="221"/>
      <c r="AB322" s="221"/>
      <c r="AC322" s="221"/>
      <c r="AD322" s="221"/>
      <c r="AE322" s="221"/>
      <c r="AF322" s="222"/>
      <c r="AG322" s="136"/>
      <c r="AH322" s="136"/>
      <c r="AI322" s="139"/>
      <c r="AJ322" s="139"/>
      <c r="AK322" s="134"/>
      <c r="AL322" s="134"/>
      <c r="AM322" s="134"/>
      <c r="AN322" s="140"/>
      <c r="AO322" s="141"/>
      <c r="AP322" s="188"/>
      <c r="AQ322" s="188"/>
      <c r="AR322" s="189"/>
      <c r="AS322" s="188"/>
      <c r="AT322" s="188"/>
      <c r="AU322" s="188"/>
      <c r="AV322" s="188"/>
      <c r="AW322" s="188"/>
      <c r="AX322" s="188"/>
      <c r="AY322" s="188"/>
      <c r="AZ322" s="188"/>
      <c r="BA322" s="135"/>
    </row>
    <row r="323" spans="1:53" s="88" customFormat="1">
      <c r="A323" s="9"/>
      <c r="C323" s="91"/>
      <c r="D323" s="91"/>
      <c r="E323" s="91"/>
      <c r="F323" s="91"/>
      <c r="G323" s="136"/>
      <c r="H323" s="137"/>
      <c r="I323" s="134"/>
      <c r="J323" s="133"/>
      <c r="K323" s="133"/>
      <c r="L323" s="133"/>
      <c r="M323" s="133"/>
      <c r="N323" s="133"/>
      <c r="O323" s="133"/>
      <c r="P323" s="133"/>
      <c r="Q323" s="137"/>
      <c r="R323" s="137"/>
      <c r="S323" s="137"/>
      <c r="T323" s="219"/>
      <c r="U323" s="220"/>
      <c r="V323" s="221"/>
      <c r="W323" s="221"/>
      <c r="X323" s="221"/>
      <c r="Y323" s="221"/>
      <c r="Z323" s="221"/>
      <c r="AA323" s="221"/>
      <c r="AB323" s="221"/>
      <c r="AC323" s="221"/>
      <c r="AD323" s="221"/>
      <c r="AE323" s="221"/>
      <c r="AF323" s="222"/>
      <c r="AG323" s="136"/>
      <c r="AH323" s="136"/>
      <c r="AI323" s="139"/>
      <c r="AJ323" s="139"/>
      <c r="AK323" s="134"/>
      <c r="AL323" s="134"/>
      <c r="AM323" s="134"/>
      <c r="AN323" s="140"/>
      <c r="AO323" s="141"/>
      <c r="AP323" s="188"/>
      <c r="AQ323" s="188"/>
      <c r="AR323" s="189"/>
      <c r="AS323" s="188"/>
      <c r="AT323" s="188"/>
      <c r="AU323" s="188"/>
      <c r="AV323" s="188"/>
      <c r="AW323" s="188"/>
      <c r="AX323" s="188"/>
      <c r="AY323" s="188"/>
      <c r="AZ323" s="188"/>
      <c r="BA323" s="135"/>
    </row>
    <row r="324" spans="1:53" s="88" customFormat="1">
      <c r="A324" s="9"/>
      <c r="C324" s="91"/>
      <c r="D324" s="91"/>
      <c r="E324" s="91"/>
      <c r="F324" s="91"/>
      <c r="G324" s="136"/>
      <c r="H324" s="137"/>
      <c r="I324" s="134"/>
      <c r="J324" s="133"/>
      <c r="K324" s="133"/>
      <c r="L324" s="133"/>
      <c r="M324" s="133"/>
      <c r="N324" s="133"/>
      <c r="O324" s="133"/>
      <c r="P324" s="133"/>
      <c r="Q324" s="137"/>
      <c r="R324" s="137"/>
      <c r="S324" s="137"/>
      <c r="T324" s="219"/>
      <c r="U324" s="220"/>
      <c r="V324" s="221"/>
      <c r="W324" s="221"/>
      <c r="X324" s="221"/>
      <c r="Y324" s="221"/>
      <c r="Z324" s="221"/>
      <c r="AA324" s="221"/>
      <c r="AB324" s="221"/>
      <c r="AC324" s="221"/>
      <c r="AD324" s="221"/>
      <c r="AE324" s="221"/>
      <c r="AF324" s="222"/>
      <c r="AG324" s="136"/>
      <c r="AH324" s="136"/>
      <c r="AI324" s="139"/>
      <c r="AJ324" s="139"/>
      <c r="AK324" s="134"/>
      <c r="AL324" s="134"/>
      <c r="AM324" s="134"/>
      <c r="AN324" s="140"/>
      <c r="AO324" s="141"/>
      <c r="AP324" s="188"/>
      <c r="AQ324" s="188"/>
      <c r="AR324" s="189"/>
      <c r="AS324" s="188"/>
      <c r="AT324" s="188"/>
      <c r="AU324" s="188"/>
      <c r="AV324" s="188"/>
      <c r="AW324" s="188"/>
      <c r="AX324" s="188"/>
      <c r="AY324" s="188"/>
      <c r="AZ324" s="188"/>
      <c r="BA324" s="135"/>
    </row>
    <row r="325" spans="1:53" s="88" customFormat="1">
      <c r="A325" s="9"/>
      <c r="C325" s="91"/>
      <c r="D325" s="91"/>
      <c r="E325" s="91"/>
      <c r="F325" s="91"/>
      <c r="G325" s="136"/>
      <c r="H325" s="137"/>
      <c r="I325" s="134"/>
      <c r="J325" s="133"/>
      <c r="K325" s="133"/>
      <c r="L325" s="133"/>
      <c r="M325" s="133"/>
      <c r="N325" s="133"/>
      <c r="O325" s="133"/>
      <c r="P325" s="133"/>
      <c r="Q325" s="137"/>
      <c r="R325" s="137"/>
      <c r="S325" s="137"/>
      <c r="T325" s="219"/>
      <c r="U325" s="220"/>
      <c r="V325" s="221"/>
      <c r="W325" s="221"/>
      <c r="X325" s="221"/>
      <c r="Y325" s="221"/>
      <c r="Z325" s="221"/>
      <c r="AA325" s="221"/>
      <c r="AB325" s="221"/>
      <c r="AC325" s="221"/>
      <c r="AD325" s="221"/>
      <c r="AE325" s="221"/>
      <c r="AF325" s="222"/>
      <c r="AG325" s="136"/>
      <c r="AH325" s="136"/>
      <c r="AI325" s="139"/>
      <c r="AJ325" s="139"/>
      <c r="AK325" s="134"/>
      <c r="AL325" s="134"/>
      <c r="AM325" s="134"/>
      <c r="AN325" s="140"/>
      <c r="AO325" s="141"/>
      <c r="AP325" s="188"/>
      <c r="AQ325" s="188"/>
      <c r="AR325" s="189"/>
      <c r="AS325" s="188"/>
      <c r="AT325" s="188"/>
      <c r="AU325" s="188"/>
      <c r="AV325" s="188"/>
      <c r="AW325" s="188"/>
      <c r="AX325" s="188"/>
      <c r="AY325" s="188"/>
      <c r="AZ325" s="188"/>
      <c r="BA325" s="135"/>
    </row>
    <row r="326" spans="1:53" s="88" customFormat="1">
      <c r="A326" s="9"/>
      <c r="C326" s="91"/>
      <c r="D326" s="91"/>
      <c r="E326" s="91"/>
      <c r="F326" s="91"/>
      <c r="G326" s="136"/>
      <c r="H326" s="137"/>
      <c r="I326" s="134"/>
      <c r="J326" s="133"/>
      <c r="K326" s="133"/>
      <c r="L326" s="133"/>
      <c r="M326" s="133"/>
      <c r="N326" s="133"/>
      <c r="O326" s="133"/>
      <c r="P326" s="133"/>
      <c r="Q326" s="137"/>
      <c r="R326" s="137"/>
      <c r="S326" s="137"/>
      <c r="T326" s="219"/>
      <c r="U326" s="220"/>
      <c r="V326" s="221"/>
      <c r="W326" s="221"/>
      <c r="X326" s="221"/>
      <c r="Y326" s="221"/>
      <c r="Z326" s="221"/>
      <c r="AA326" s="221"/>
      <c r="AB326" s="221"/>
      <c r="AC326" s="221"/>
      <c r="AD326" s="221"/>
      <c r="AE326" s="221"/>
      <c r="AF326" s="222"/>
      <c r="AG326" s="136"/>
      <c r="AH326" s="136"/>
      <c r="AI326" s="139"/>
      <c r="AJ326" s="139"/>
      <c r="AK326" s="134"/>
      <c r="AL326" s="134"/>
      <c r="AM326" s="134"/>
      <c r="AN326" s="140"/>
      <c r="AO326" s="141"/>
      <c r="AP326" s="188"/>
      <c r="AQ326" s="188"/>
      <c r="AR326" s="189"/>
      <c r="AS326" s="188"/>
      <c r="AT326" s="188"/>
      <c r="AU326" s="188"/>
      <c r="AV326" s="188"/>
      <c r="AW326" s="188"/>
      <c r="AX326" s="188"/>
      <c r="AY326" s="188"/>
      <c r="AZ326" s="188"/>
      <c r="BA326" s="135"/>
    </row>
    <row r="327" spans="1:53" s="88" customFormat="1">
      <c r="A327" s="9"/>
      <c r="C327" s="91"/>
      <c r="D327" s="91"/>
      <c r="E327" s="91"/>
      <c r="F327" s="91"/>
      <c r="G327" s="136"/>
      <c r="H327" s="137"/>
      <c r="I327" s="134"/>
      <c r="J327" s="133"/>
      <c r="K327" s="133"/>
      <c r="L327" s="133"/>
      <c r="M327" s="133"/>
      <c r="N327" s="133"/>
      <c r="O327" s="133"/>
      <c r="P327" s="133"/>
      <c r="Q327" s="137"/>
      <c r="R327" s="137"/>
      <c r="S327" s="137"/>
      <c r="T327" s="219"/>
      <c r="U327" s="220"/>
      <c r="V327" s="221"/>
      <c r="W327" s="221"/>
      <c r="X327" s="221"/>
      <c r="Y327" s="221"/>
      <c r="Z327" s="221"/>
      <c r="AA327" s="221"/>
      <c r="AB327" s="221"/>
      <c r="AC327" s="221"/>
      <c r="AD327" s="221"/>
      <c r="AE327" s="221"/>
      <c r="AF327" s="222"/>
      <c r="AG327" s="136"/>
      <c r="AH327" s="136"/>
      <c r="AI327" s="139"/>
      <c r="AJ327" s="139"/>
      <c r="AK327" s="134"/>
      <c r="AL327" s="134"/>
      <c r="AM327" s="134"/>
      <c r="AN327" s="140"/>
      <c r="AO327" s="141"/>
      <c r="AP327" s="188"/>
      <c r="AQ327" s="188"/>
      <c r="AR327" s="189"/>
      <c r="AS327" s="188"/>
      <c r="AT327" s="188"/>
      <c r="AU327" s="188"/>
      <c r="AV327" s="188"/>
      <c r="AW327" s="188"/>
      <c r="AX327" s="188"/>
      <c r="AY327" s="188"/>
      <c r="AZ327" s="188"/>
      <c r="BA327" s="135"/>
    </row>
    <row r="328" spans="1:53" s="88" customFormat="1">
      <c r="A328" s="9"/>
      <c r="C328" s="91"/>
      <c r="D328" s="91"/>
      <c r="E328" s="91"/>
      <c r="F328" s="91"/>
      <c r="G328" s="136"/>
      <c r="H328" s="137"/>
      <c r="I328" s="134"/>
      <c r="J328" s="133"/>
      <c r="K328" s="133"/>
      <c r="L328" s="133"/>
      <c r="M328" s="133"/>
      <c r="N328" s="133"/>
      <c r="O328" s="133"/>
      <c r="P328" s="133"/>
      <c r="Q328" s="137"/>
      <c r="R328" s="137"/>
      <c r="S328" s="137"/>
      <c r="T328" s="219"/>
      <c r="U328" s="220"/>
      <c r="V328" s="221"/>
      <c r="W328" s="221"/>
      <c r="X328" s="221"/>
      <c r="Y328" s="221"/>
      <c r="Z328" s="221"/>
      <c r="AA328" s="221"/>
      <c r="AB328" s="221"/>
      <c r="AC328" s="221"/>
      <c r="AD328" s="221"/>
      <c r="AE328" s="221"/>
      <c r="AF328" s="222"/>
      <c r="AG328" s="136"/>
      <c r="AH328" s="136"/>
      <c r="AI328" s="139"/>
      <c r="AJ328" s="139"/>
      <c r="AK328" s="134"/>
      <c r="AL328" s="134"/>
      <c r="AM328" s="134"/>
      <c r="AN328" s="140"/>
      <c r="AO328" s="141"/>
      <c r="AP328" s="188"/>
      <c r="AQ328" s="188"/>
      <c r="AR328" s="189"/>
      <c r="AS328" s="188"/>
      <c r="AT328" s="188"/>
      <c r="AU328" s="188"/>
      <c r="AV328" s="188"/>
      <c r="AW328" s="188"/>
      <c r="AX328" s="188"/>
      <c r="AY328" s="188"/>
      <c r="AZ328" s="188"/>
      <c r="BA328" s="135"/>
    </row>
    <row r="329" spans="1:53" s="88" customFormat="1">
      <c r="A329" s="9"/>
      <c r="C329" s="91"/>
      <c r="D329" s="91"/>
      <c r="E329" s="91"/>
      <c r="F329" s="91"/>
      <c r="G329" s="136"/>
      <c r="H329" s="137"/>
      <c r="I329" s="134"/>
      <c r="J329" s="133"/>
      <c r="K329" s="133"/>
      <c r="L329" s="133"/>
      <c r="M329" s="133"/>
      <c r="N329" s="133"/>
      <c r="O329" s="133"/>
      <c r="P329" s="133"/>
      <c r="Q329" s="137"/>
      <c r="R329" s="137"/>
      <c r="S329" s="137"/>
      <c r="T329" s="219"/>
      <c r="U329" s="220"/>
      <c r="V329" s="221"/>
      <c r="W329" s="221"/>
      <c r="X329" s="221"/>
      <c r="Y329" s="221"/>
      <c r="Z329" s="221"/>
      <c r="AA329" s="221"/>
      <c r="AB329" s="221"/>
      <c r="AC329" s="221"/>
      <c r="AD329" s="221"/>
      <c r="AE329" s="221"/>
      <c r="AF329" s="222"/>
      <c r="AG329" s="136"/>
      <c r="AH329" s="136"/>
      <c r="AI329" s="139"/>
      <c r="AJ329" s="139"/>
      <c r="AK329" s="134"/>
      <c r="AL329" s="134"/>
      <c r="AM329" s="134"/>
      <c r="AN329" s="140"/>
      <c r="AO329" s="141"/>
      <c r="AP329" s="188"/>
      <c r="AQ329" s="188"/>
      <c r="AR329" s="189"/>
      <c r="AS329" s="188"/>
      <c r="AT329" s="188"/>
      <c r="AU329" s="188"/>
      <c r="AV329" s="188"/>
      <c r="AW329" s="188"/>
      <c r="AX329" s="188"/>
      <c r="AY329" s="188"/>
      <c r="AZ329" s="188"/>
      <c r="BA329" s="135"/>
    </row>
    <row r="330" spans="1:53" s="88" customFormat="1">
      <c r="A330" s="9"/>
      <c r="C330" s="91"/>
      <c r="D330" s="91"/>
      <c r="E330" s="91"/>
      <c r="F330" s="91"/>
      <c r="G330" s="136"/>
      <c r="H330" s="137"/>
      <c r="I330" s="134"/>
      <c r="J330" s="133"/>
      <c r="K330" s="133"/>
      <c r="L330" s="133"/>
      <c r="M330" s="133"/>
      <c r="N330" s="133"/>
      <c r="O330" s="133"/>
      <c r="P330" s="133"/>
      <c r="Q330" s="137"/>
      <c r="R330" s="137"/>
      <c r="S330" s="137"/>
      <c r="T330" s="219"/>
      <c r="U330" s="220"/>
      <c r="V330" s="221"/>
      <c r="W330" s="221"/>
      <c r="X330" s="221"/>
      <c r="Y330" s="221"/>
      <c r="Z330" s="221"/>
      <c r="AA330" s="221"/>
      <c r="AB330" s="221"/>
      <c r="AC330" s="221"/>
      <c r="AD330" s="221"/>
      <c r="AE330" s="221"/>
      <c r="AF330" s="222"/>
      <c r="AG330" s="136"/>
      <c r="AH330" s="136"/>
      <c r="AI330" s="139"/>
      <c r="AJ330" s="139"/>
      <c r="AK330" s="134"/>
      <c r="AL330" s="134"/>
      <c r="AM330" s="134"/>
      <c r="AN330" s="140"/>
      <c r="AO330" s="141"/>
      <c r="AP330" s="188"/>
      <c r="AQ330" s="188"/>
      <c r="AR330" s="189"/>
      <c r="AS330" s="188"/>
      <c r="AT330" s="188"/>
      <c r="AU330" s="188"/>
      <c r="AV330" s="188"/>
      <c r="AW330" s="188"/>
      <c r="AX330" s="188"/>
      <c r="AY330" s="188"/>
      <c r="AZ330" s="188"/>
      <c r="BA330" s="135"/>
    </row>
    <row r="331" spans="1:53" s="88" customFormat="1">
      <c r="A331" s="9"/>
      <c r="C331" s="91"/>
      <c r="D331" s="91"/>
      <c r="E331" s="91"/>
      <c r="F331" s="91"/>
      <c r="G331" s="136"/>
      <c r="H331" s="137"/>
      <c r="I331" s="134"/>
      <c r="J331" s="133"/>
      <c r="K331" s="133"/>
      <c r="L331" s="133"/>
      <c r="M331" s="133"/>
      <c r="N331" s="133"/>
      <c r="O331" s="133"/>
      <c r="P331" s="133"/>
      <c r="Q331" s="137"/>
      <c r="R331" s="137"/>
      <c r="S331" s="137"/>
      <c r="T331" s="219"/>
      <c r="U331" s="220"/>
      <c r="V331" s="221"/>
      <c r="W331" s="221"/>
      <c r="X331" s="221"/>
      <c r="Y331" s="221"/>
      <c r="Z331" s="221"/>
      <c r="AA331" s="221"/>
      <c r="AB331" s="221"/>
      <c r="AC331" s="221"/>
      <c r="AD331" s="221"/>
      <c r="AE331" s="221"/>
      <c r="AF331" s="222"/>
      <c r="AG331" s="136"/>
      <c r="AH331" s="136"/>
      <c r="AI331" s="139"/>
      <c r="AJ331" s="139"/>
      <c r="AK331" s="134"/>
      <c r="AL331" s="134"/>
      <c r="AM331" s="134"/>
      <c r="AN331" s="140"/>
      <c r="AO331" s="141"/>
      <c r="AP331" s="188"/>
      <c r="AQ331" s="188"/>
      <c r="AR331" s="189"/>
      <c r="AS331" s="188"/>
      <c r="AT331" s="188"/>
      <c r="AU331" s="188"/>
      <c r="AV331" s="188"/>
      <c r="AW331" s="188"/>
      <c r="AX331" s="188"/>
      <c r="AY331" s="188"/>
      <c r="AZ331" s="188"/>
      <c r="BA331" s="135"/>
    </row>
    <row r="332" spans="1:53" s="88" customFormat="1">
      <c r="A332" s="9"/>
      <c r="C332" s="91"/>
      <c r="D332" s="91"/>
      <c r="E332" s="91"/>
      <c r="F332" s="91"/>
      <c r="G332" s="136"/>
      <c r="H332" s="137"/>
      <c r="I332" s="134"/>
      <c r="J332" s="133"/>
      <c r="K332" s="133"/>
      <c r="L332" s="133"/>
      <c r="M332" s="133"/>
      <c r="N332" s="133"/>
      <c r="O332" s="133"/>
      <c r="P332" s="133"/>
      <c r="Q332" s="137"/>
      <c r="R332" s="137"/>
      <c r="S332" s="137"/>
      <c r="T332" s="219"/>
      <c r="U332" s="220"/>
      <c r="V332" s="221"/>
      <c r="W332" s="221"/>
      <c r="X332" s="221"/>
      <c r="Y332" s="221"/>
      <c r="Z332" s="221"/>
      <c r="AA332" s="221"/>
      <c r="AB332" s="221"/>
      <c r="AC332" s="221"/>
      <c r="AD332" s="221"/>
      <c r="AE332" s="221"/>
      <c r="AF332" s="222"/>
      <c r="AG332" s="136"/>
      <c r="AH332" s="136"/>
      <c r="AI332" s="139"/>
      <c r="AJ332" s="139"/>
      <c r="AK332" s="134"/>
      <c r="AL332" s="134"/>
      <c r="AM332" s="134"/>
      <c r="AN332" s="140"/>
      <c r="AO332" s="141"/>
      <c r="AP332" s="188"/>
      <c r="AQ332" s="188"/>
      <c r="AR332" s="189"/>
      <c r="AS332" s="188"/>
      <c r="AT332" s="188"/>
      <c r="AU332" s="188"/>
      <c r="AV332" s="188"/>
      <c r="AW332" s="188"/>
      <c r="AX332" s="188"/>
      <c r="AY332" s="188"/>
      <c r="AZ332" s="188"/>
      <c r="BA332" s="135"/>
    </row>
    <row r="333" spans="1:53" s="88" customFormat="1">
      <c r="A333" s="9"/>
      <c r="C333" s="91"/>
      <c r="D333" s="91"/>
      <c r="E333" s="91"/>
      <c r="F333" s="91"/>
      <c r="G333" s="136"/>
      <c r="H333" s="137"/>
      <c r="I333" s="134"/>
      <c r="J333" s="133"/>
      <c r="K333" s="133"/>
      <c r="L333" s="133"/>
      <c r="M333" s="133"/>
      <c r="N333" s="133"/>
      <c r="O333" s="133"/>
      <c r="P333" s="133"/>
      <c r="Q333" s="137"/>
      <c r="R333" s="137"/>
      <c r="S333" s="137"/>
      <c r="T333" s="219"/>
      <c r="U333" s="220"/>
      <c r="V333" s="221"/>
      <c r="W333" s="221"/>
      <c r="X333" s="221"/>
      <c r="Y333" s="221"/>
      <c r="Z333" s="221"/>
      <c r="AA333" s="221"/>
      <c r="AB333" s="221"/>
      <c r="AC333" s="221"/>
      <c r="AD333" s="221"/>
      <c r="AE333" s="221"/>
      <c r="AF333" s="222"/>
      <c r="AG333" s="136"/>
      <c r="AH333" s="136"/>
      <c r="AI333" s="139"/>
      <c r="AJ333" s="139"/>
      <c r="AK333" s="134"/>
      <c r="AL333" s="134"/>
      <c r="AM333" s="134"/>
      <c r="AN333" s="140"/>
      <c r="AO333" s="141"/>
      <c r="AP333" s="188"/>
      <c r="AQ333" s="188"/>
      <c r="AR333" s="189"/>
      <c r="AS333" s="188"/>
      <c r="AT333" s="188"/>
      <c r="AU333" s="188"/>
      <c r="AV333" s="188"/>
      <c r="AW333" s="188"/>
      <c r="AX333" s="188"/>
      <c r="AY333" s="188"/>
      <c r="AZ333" s="188"/>
      <c r="BA333" s="135"/>
    </row>
    <row r="334" spans="1:53" s="88" customFormat="1">
      <c r="A334" s="9"/>
      <c r="C334" s="91"/>
      <c r="D334" s="91"/>
      <c r="E334" s="91"/>
      <c r="F334" s="91"/>
      <c r="G334" s="136"/>
      <c r="H334" s="137"/>
      <c r="I334" s="134"/>
      <c r="J334" s="133"/>
      <c r="K334" s="133"/>
      <c r="L334" s="133"/>
      <c r="M334" s="133"/>
      <c r="N334" s="133"/>
      <c r="O334" s="133"/>
      <c r="P334" s="133"/>
      <c r="Q334" s="137"/>
      <c r="R334" s="137"/>
      <c r="S334" s="137"/>
      <c r="T334" s="219"/>
      <c r="U334" s="220"/>
      <c r="V334" s="221"/>
      <c r="W334" s="221"/>
      <c r="X334" s="221"/>
      <c r="Y334" s="221"/>
      <c r="Z334" s="221"/>
      <c r="AA334" s="221"/>
      <c r="AB334" s="221"/>
      <c r="AC334" s="221"/>
      <c r="AD334" s="221"/>
      <c r="AE334" s="221"/>
      <c r="AF334" s="222"/>
      <c r="AG334" s="136"/>
      <c r="AH334" s="136"/>
      <c r="AI334" s="139"/>
      <c r="AJ334" s="139"/>
      <c r="AK334" s="134"/>
      <c r="AL334" s="134"/>
      <c r="AM334" s="134"/>
      <c r="AN334" s="140"/>
      <c r="AO334" s="141"/>
      <c r="AP334" s="188"/>
      <c r="AQ334" s="188"/>
      <c r="AR334" s="189"/>
      <c r="AS334" s="188"/>
      <c r="AT334" s="188"/>
      <c r="AU334" s="188"/>
      <c r="AV334" s="188"/>
      <c r="AW334" s="188"/>
      <c r="AX334" s="188"/>
      <c r="AY334" s="188"/>
      <c r="AZ334" s="188"/>
      <c r="BA334" s="135"/>
    </row>
    <row r="335" spans="1:53" s="88" customFormat="1">
      <c r="A335" s="9"/>
      <c r="C335" s="91"/>
      <c r="D335" s="91"/>
      <c r="E335" s="91"/>
      <c r="F335" s="91"/>
      <c r="G335" s="136"/>
      <c r="H335" s="137"/>
      <c r="I335" s="134"/>
      <c r="J335" s="133"/>
      <c r="K335" s="133"/>
      <c r="L335" s="133"/>
      <c r="M335" s="133"/>
      <c r="N335" s="133"/>
      <c r="O335" s="133"/>
      <c r="P335" s="133"/>
      <c r="Q335" s="137"/>
      <c r="R335" s="137"/>
      <c r="S335" s="137"/>
      <c r="T335" s="219"/>
      <c r="U335" s="220"/>
      <c r="V335" s="221"/>
      <c r="W335" s="221"/>
      <c r="X335" s="221"/>
      <c r="Y335" s="221"/>
      <c r="Z335" s="221"/>
      <c r="AA335" s="221"/>
      <c r="AB335" s="221"/>
      <c r="AC335" s="221"/>
      <c r="AD335" s="221"/>
      <c r="AE335" s="221"/>
      <c r="AF335" s="222"/>
      <c r="AG335" s="136"/>
      <c r="AH335" s="136"/>
      <c r="AI335" s="139"/>
      <c r="AJ335" s="139"/>
      <c r="AK335" s="134"/>
      <c r="AL335" s="134"/>
      <c r="AM335" s="134"/>
      <c r="AN335" s="140"/>
      <c r="AO335" s="141"/>
      <c r="AP335" s="188"/>
      <c r="AQ335" s="188"/>
      <c r="AR335" s="189"/>
      <c r="AS335" s="188"/>
      <c r="AT335" s="188"/>
      <c r="AU335" s="188"/>
      <c r="AV335" s="188"/>
      <c r="AW335" s="188"/>
      <c r="AX335" s="188"/>
      <c r="AY335" s="188"/>
      <c r="AZ335" s="188"/>
      <c r="BA335" s="135"/>
    </row>
    <row r="336" spans="1:53" s="88" customFormat="1">
      <c r="A336" s="9"/>
      <c r="C336" s="91"/>
      <c r="D336" s="91"/>
      <c r="E336" s="91"/>
      <c r="F336" s="91"/>
      <c r="G336" s="136"/>
      <c r="H336" s="137"/>
      <c r="I336" s="134"/>
      <c r="J336" s="133"/>
      <c r="K336" s="133"/>
      <c r="L336" s="133"/>
      <c r="M336" s="133"/>
      <c r="N336" s="133"/>
      <c r="O336" s="133"/>
      <c r="P336" s="133"/>
      <c r="Q336" s="137"/>
      <c r="R336" s="137"/>
      <c r="S336" s="137"/>
      <c r="T336" s="219"/>
      <c r="U336" s="220"/>
      <c r="V336" s="221"/>
      <c r="W336" s="221"/>
      <c r="X336" s="221"/>
      <c r="Y336" s="221"/>
      <c r="Z336" s="221"/>
      <c r="AA336" s="221"/>
      <c r="AB336" s="221"/>
      <c r="AC336" s="221"/>
      <c r="AD336" s="221"/>
      <c r="AE336" s="221"/>
      <c r="AF336" s="222"/>
      <c r="AG336" s="136"/>
      <c r="AH336" s="136"/>
      <c r="AI336" s="139"/>
      <c r="AJ336" s="139"/>
      <c r="AK336" s="134"/>
      <c r="AL336" s="134"/>
      <c r="AM336" s="134"/>
      <c r="AN336" s="140"/>
      <c r="AO336" s="141"/>
      <c r="AP336" s="188"/>
      <c r="AQ336" s="188"/>
      <c r="AR336" s="189"/>
      <c r="AS336" s="188"/>
      <c r="AT336" s="188"/>
      <c r="AU336" s="188"/>
      <c r="AV336" s="188"/>
      <c r="AW336" s="188"/>
      <c r="AX336" s="188"/>
      <c r="AY336" s="188"/>
      <c r="AZ336" s="188"/>
      <c r="BA336" s="135"/>
    </row>
    <row r="337" spans="1:53" s="88" customFormat="1">
      <c r="A337" s="9"/>
      <c r="C337" s="91"/>
      <c r="D337" s="91"/>
      <c r="E337" s="91"/>
      <c r="F337" s="91"/>
      <c r="G337" s="136"/>
      <c r="H337" s="137"/>
      <c r="I337" s="134"/>
      <c r="J337" s="133"/>
      <c r="K337" s="133"/>
      <c r="L337" s="133"/>
      <c r="M337" s="133"/>
      <c r="N337" s="133"/>
      <c r="O337" s="133"/>
      <c r="P337" s="133"/>
      <c r="Q337" s="137"/>
      <c r="R337" s="137"/>
      <c r="S337" s="137"/>
      <c r="T337" s="219"/>
      <c r="U337" s="220"/>
      <c r="V337" s="221"/>
      <c r="W337" s="221"/>
      <c r="X337" s="221"/>
      <c r="Y337" s="221"/>
      <c r="Z337" s="221"/>
      <c r="AA337" s="221"/>
      <c r="AB337" s="221"/>
      <c r="AC337" s="221"/>
      <c r="AD337" s="221"/>
      <c r="AE337" s="221"/>
      <c r="AF337" s="222"/>
      <c r="AG337" s="136"/>
      <c r="AH337" s="136"/>
      <c r="AI337" s="139"/>
      <c r="AJ337" s="139"/>
      <c r="AK337" s="134"/>
      <c r="AL337" s="134"/>
      <c r="AM337" s="134"/>
      <c r="AN337" s="140"/>
      <c r="AO337" s="141"/>
      <c r="AP337" s="188"/>
      <c r="AQ337" s="188"/>
      <c r="AR337" s="189"/>
      <c r="AS337" s="188"/>
      <c r="AT337" s="188"/>
      <c r="AU337" s="188"/>
      <c r="AV337" s="188"/>
      <c r="AW337" s="188"/>
      <c r="AX337" s="188"/>
      <c r="AY337" s="188"/>
      <c r="AZ337" s="188"/>
      <c r="BA337" s="135"/>
    </row>
    <row r="338" spans="1:53" s="88" customFormat="1">
      <c r="A338" s="9"/>
      <c r="C338" s="91"/>
      <c r="D338" s="91"/>
      <c r="E338" s="91"/>
      <c r="F338" s="91"/>
      <c r="G338" s="136"/>
      <c r="H338" s="137"/>
      <c r="I338" s="134"/>
      <c r="J338" s="133"/>
      <c r="K338" s="133"/>
      <c r="L338" s="133"/>
      <c r="M338" s="133"/>
      <c r="N338" s="133"/>
      <c r="O338" s="133"/>
      <c r="P338" s="133"/>
      <c r="Q338" s="137"/>
      <c r="R338" s="137"/>
      <c r="S338" s="137"/>
      <c r="T338" s="219"/>
      <c r="U338" s="220"/>
      <c r="V338" s="221"/>
      <c r="W338" s="221"/>
      <c r="X338" s="221"/>
      <c r="Y338" s="221"/>
      <c r="Z338" s="221"/>
      <c r="AA338" s="221"/>
      <c r="AB338" s="221"/>
      <c r="AC338" s="221"/>
      <c r="AD338" s="221"/>
      <c r="AE338" s="221"/>
      <c r="AF338" s="222"/>
      <c r="AG338" s="136"/>
      <c r="AH338" s="136"/>
      <c r="AI338" s="139"/>
      <c r="AJ338" s="139"/>
      <c r="AK338" s="134"/>
      <c r="AL338" s="134"/>
      <c r="AM338" s="134"/>
      <c r="AN338" s="140"/>
      <c r="AO338" s="141"/>
      <c r="AP338" s="188"/>
      <c r="AQ338" s="188"/>
      <c r="AR338" s="189"/>
      <c r="AS338" s="188"/>
      <c r="AT338" s="188"/>
      <c r="AU338" s="188"/>
      <c r="AV338" s="188"/>
      <c r="AW338" s="188"/>
      <c r="AX338" s="188"/>
      <c r="AY338" s="188"/>
      <c r="AZ338" s="188"/>
      <c r="BA338" s="135"/>
    </row>
    <row r="339" spans="1:53" s="88" customFormat="1">
      <c r="A339" s="9"/>
      <c r="C339" s="91"/>
      <c r="D339" s="91"/>
      <c r="E339" s="91"/>
      <c r="F339" s="91"/>
      <c r="G339" s="136"/>
      <c r="H339" s="137"/>
      <c r="I339" s="134"/>
      <c r="J339" s="133"/>
      <c r="K339" s="133"/>
      <c r="L339" s="133"/>
      <c r="M339" s="133"/>
      <c r="N339" s="133"/>
      <c r="O339" s="133"/>
      <c r="P339" s="133"/>
      <c r="Q339" s="137"/>
      <c r="R339" s="137"/>
      <c r="S339" s="137"/>
      <c r="T339" s="219"/>
      <c r="U339" s="220"/>
      <c r="V339" s="221"/>
      <c r="W339" s="221"/>
      <c r="X339" s="221"/>
      <c r="Y339" s="221"/>
      <c r="Z339" s="221"/>
      <c r="AA339" s="221"/>
      <c r="AB339" s="221"/>
      <c r="AC339" s="221"/>
      <c r="AD339" s="221"/>
      <c r="AE339" s="221"/>
      <c r="AF339" s="222"/>
      <c r="AG339" s="136"/>
      <c r="AH339" s="136"/>
      <c r="AI339" s="139"/>
      <c r="AJ339" s="139"/>
      <c r="AK339" s="134"/>
      <c r="AL339" s="134"/>
      <c r="AM339" s="134"/>
      <c r="AN339" s="140"/>
      <c r="AO339" s="141"/>
      <c r="AP339" s="188"/>
      <c r="AQ339" s="188"/>
      <c r="AR339" s="189"/>
      <c r="AS339" s="188"/>
      <c r="AT339" s="188"/>
      <c r="AU339" s="188"/>
      <c r="AV339" s="188"/>
      <c r="AW339" s="188"/>
      <c r="AX339" s="188"/>
      <c r="AY339" s="188"/>
      <c r="AZ339" s="188"/>
      <c r="BA339" s="135"/>
    </row>
    <row r="340" spans="1:53" s="88" customFormat="1">
      <c r="A340" s="9"/>
      <c r="C340" s="91"/>
      <c r="D340" s="91"/>
      <c r="E340" s="91"/>
      <c r="F340" s="91"/>
      <c r="G340" s="136"/>
      <c r="H340" s="137"/>
      <c r="I340" s="134"/>
      <c r="J340" s="133"/>
      <c r="K340" s="133"/>
      <c r="L340" s="133"/>
      <c r="M340" s="133"/>
      <c r="N340" s="133"/>
      <c r="O340" s="133"/>
      <c r="P340" s="133"/>
      <c r="Q340" s="137"/>
      <c r="R340" s="137"/>
      <c r="S340" s="137"/>
      <c r="T340" s="219"/>
      <c r="U340" s="220"/>
      <c r="V340" s="221"/>
      <c r="W340" s="221"/>
      <c r="X340" s="221"/>
      <c r="Y340" s="221"/>
      <c r="Z340" s="221"/>
      <c r="AA340" s="221"/>
      <c r="AB340" s="221"/>
      <c r="AC340" s="221"/>
      <c r="AD340" s="221"/>
      <c r="AE340" s="221"/>
      <c r="AF340" s="222"/>
      <c r="AG340" s="136"/>
      <c r="AH340" s="136"/>
      <c r="AI340" s="139"/>
      <c r="AJ340" s="139"/>
      <c r="AK340" s="134"/>
      <c r="AL340" s="134"/>
      <c r="AM340" s="134"/>
      <c r="AN340" s="140"/>
      <c r="AO340" s="141"/>
      <c r="AP340" s="188"/>
      <c r="AQ340" s="188"/>
      <c r="AR340" s="189"/>
      <c r="AS340" s="188"/>
      <c r="AT340" s="188"/>
      <c r="AU340" s="188"/>
      <c r="AV340" s="188"/>
      <c r="AW340" s="188"/>
      <c r="AX340" s="188"/>
      <c r="AY340" s="188"/>
      <c r="AZ340" s="188"/>
      <c r="BA340" s="135"/>
    </row>
    <row r="341" spans="1:53" s="88" customFormat="1">
      <c r="A341" s="9"/>
      <c r="C341" s="91"/>
      <c r="D341" s="91"/>
      <c r="E341" s="91"/>
      <c r="F341" s="91"/>
      <c r="G341" s="136"/>
      <c r="H341" s="137"/>
      <c r="I341" s="134"/>
      <c r="J341" s="133"/>
      <c r="K341" s="133"/>
      <c r="L341" s="133"/>
      <c r="M341" s="133"/>
      <c r="N341" s="133"/>
      <c r="O341" s="133"/>
      <c r="P341" s="133"/>
      <c r="Q341" s="137"/>
      <c r="R341" s="137"/>
      <c r="S341" s="137"/>
      <c r="T341" s="219"/>
      <c r="U341" s="220"/>
      <c r="V341" s="221"/>
      <c r="W341" s="221"/>
      <c r="X341" s="221"/>
      <c r="Y341" s="221"/>
      <c r="Z341" s="221"/>
      <c r="AA341" s="221"/>
      <c r="AB341" s="221"/>
      <c r="AC341" s="221"/>
      <c r="AD341" s="221"/>
      <c r="AE341" s="221"/>
      <c r="AF341" s="222"/>
      <c r="AG341" s="136"/>
      <c r="AH341" s="136"/>
      <c r="AI341" s="139"/>
      <c r="AJ341" s="139"/>
      <c r="AK341" s="134"/>
      <c r="AL341" s="134"/>
      <c r="AM341" s="134"/>
      <c r="AN341" s="140"/>
      <c r="AO341" s="141"/>
      <c r="AP341" s="188"/>
      <c r="AQ341" s="188"/>
      <c r="AR341" s="189"/>
      <c r="AS341" s="188"/>
      <c r="AT341" s="188"/>
      <c r="AU341" s="188"/>
      <c r="AV341" s="188"/>
      <c r="AW341" s="188"/>
      <c r="AX341" s="188"/>
      <c r="AY341" s="188"/>
      <c r="AZ341" s="188"/>
      <c r="BA341" s="135"/>
    </row>
    <row r="342" spans="1:53" s="88" customFormat="1">
      <c r="A342" s="9"/>
      <c r="C342" s="91"/>
      <c r="D342" s="91"/>
      <c r="E342" s="91"/>
      <c r="F342" s="91"/>
      <c r="G342" s="136"/>
      <c r="H342" s="137"/>
      <c r="I342" s="134"/>
      <c r="J342" s="133"/>
      <c r="K342" s="133"/>
      <c r="L342" s="133"/>
      <c r="M342" s="133"/>
      <c r="N342" s="133"/>
      <c r="O342" s="133"/>
      <c r="P342" s="133"/>
      <c r="Q342" s="137"/>
      <c r="R342" s="137"/>
      <c r="S342" s="137"/>
      <c r="T342" s="219"/>
      <c r="U342" s="220"/>
      <c r="V342" s="221"/>
      <c r="W342" s="221"/>
      <c r="X342" s="221"/>
      <c r="Y342" s="221"/>
      <c r="Z342" s="221"/>
      <c r="AA342" s="221"/>
      <c r="AB342" s="221"/>
      <c r="AC342" s="221"/>
      <c r="AD342" s="221"/>
      <c r="AE342" s="221"/>
      <c r="AF342" s="222"/>
      <c r="AG342" s="136"/>
      <c r="AH342" s="136"/>
      <c r="AI342" s="139"/>
      <c r="AJ342" s="139"/>
      <c r="AK342" s="134"/>
      <c r="AL342" s="134"/>
      <c r="AM342" s="134"/>
      <c r="AN342" s="140"/>
      <c r="AO342" s="141"/>
      <c r="AP342" s="188"/>
      <c r="AQ342" s="188"/>
      <c r="AR342" s="189"/>
      <c r="AS342" s="188"/>
      <c r="AT342" s="188"/>
      <c r="AU342" s="188"/>
      <c r="AV342" s="188"/>
      <c r="AW342" s="188"/>
      <c r="AX342" s="188"/>
      <c r="AY342" s="188"/>
      <c r="AZ342" s="188"/>
      <c r="BA342" s="135"/>
    </row>
    <row r="343" spans="1:53" s="88" customFormat="1">
      <c r="A343" s="9"/>
      <c r="C343" s="91"/>
      <c r="D343" s="91"/>
      <c r="E343" s="91"/>
      <c r="F343" s="91"/>
      <c r="G343" s="136"/>
      <c r="H343" s="137"/>
      <c r="I343" s="134"/>
      <c r="J343" s="133"/>
      <c r="K343" s="133"/>
      <c r="L343" s="133"/>
      <c r="M343" s="133"/>
      <c r="N343" s="133"/>
      <c r="O343" s="133"/>
      <c r="P343" s="133"/>
      <c r="Q343" s="137"/>
      <c r="R343" s="137"/>
      <c r="S343" s="137"/>
      <c r="T343" s="219"/>
      <c r="U343" s="220"/>
      <c r="V343" s="221"/>
      <c r="W343" s="221"/>
      <c r="X343" s="221"/>
      <c r="Y343" s="221"/>
      <c r="Z343" s="221"/>
      <c r="AA343" s="221"/>
      <c r="AB343" s="221"/>
      <c r="AC343" s="221"/>
      <c r="AD343" s="221"/>
      <c r="AE343" s="221"/>
      <c r="AF343" s="222"/>
      <c r="AG343" s="136"/>
      <c r="AH343" s="136"/>
      <c r="AI343" s="139"/>
      <c r="AJ343" s="139"/>
      <c r="AK343" s="134"/>
      <c r="AL343" s="134"/>
      <c r="AM343" s="134"/>
      <c r="AN343" s="140"/>
      <c r="AO343" s="141"/>
      <c r="AP343" s="188"/>
      <c r="AQ343" s="188"/>
      <c r="AR343" s="189"/>
      <c r="AS343" s="188"/>
      <c r="AT343" s="188"/>
      <c r="AU343" s="188"/>
      <c r="AV343" s="188"/>
      <c r="AW343" s="188"/>
      <c r="AX343" s="188"/>
      <c r="AY343" s="188"/>
      <c r="AZ343" s="188"/>
      <c r="BA343" s="135"/>
    </row>
    <row r="344" spans="1:53" s="88" customFormat="1">
      <c r="A344" s="9"/>
      <c r="C344" s="91"/>
      <c r="D344" s="91"/>
      <c r="E344" s="91"/>
      <c r="F344" s="91"/>
      <c r="G344" s="136"/>
      <c r="H344" s="137"/>
      <c r="I344" s="134"/>
      <c r="J344" s="133"/>
      <c r="K344" s="133"/>
      <c r="L344" s="133"/>
      <c r="M344" s="133"/>
      <c r="N344" s="133"/>
      <c r="O344" s="133"/>
      <c r="P344" s="133"/>
      <c r="Q344" s="137"/>
      <c r="R344" s="137"/>
      <c r="S344" s="137"/>
      <c r="T344" s="219"/>
      <c r="U344" s="220"/>
      <c r="V344" s="221"/>
      <c r="W344" s="221"/>
      <c r="X344" s="221"/>
      <c r="Y344" s="221"/>
      <c r="Z344" s="221"/>
      <c r="AA344" s="221"/>
      <c r="AB344" s="221"/>
      <c r="AC344" s="221"/>
      <c r="AD344" s="221"/>
      <c r="AE344" s="221"/>
      <c r="AF344" s="222"/>
      <c r="AG344" s="136"/>
      <c r="AH344" s="136"/>
      <c r="AI344" s="139"/>
      <c r="AJ344" s="139"/>
      <c r="AK344" s="134"/>
      <c r="AL344" s="134"/>
      <c r="AM344" s="134"/>
      <c r="AN344" s="140"/>
      <c r="AO344" s="141"/>
      <c r="AP344" s="188"/>
      <c r="AQ344" s="188"/>
      <c r="AR344" s="189"/>
      <c r="AS344" s="188"/>
      <c r="AT344" s="188"/>
      <c r="AU344" s="188"/>
      <c r="AV344" s="188"/>
      <c r="AW344" s="188"/>
      <c r="AX344" s="188"/>
      <c r="AY344" s="188"/>
      <c r="AZ344" s="188"/>
      <c r="BA344" s="135"/>
    </row>
    <row r="345" spans="1:53" s="88" customFormat="1">
      <c r="A345" s="9"/>
      <c r="C345" s="91"/>
      <c r="D345" s="91"/>
      <c r="E345" s="91"/>
      <c r="F345" s="91"/>
      <c r="G345" s="136"/>
      <c r="H345" s="137"/>
      <c r="I345" s="134"/>
      <c r="J345" s="133"/>
      <c r="K345" s="133"/>
      <c r="L345" s="133"/>
      <c r="M345" s="133"/>
      <c r="N345" s="133"/>
      <c r="O345" s="133"/>
      <c r="P345" s="133"/>
      <c r="Q345" s="137"/>
      <c r="R345" s="137"/>
      <c r="S345" s="137"/>
      <c r="T345" s="219"/>
      <c r="U345" s="220"/>
      <c r="V345" s="221"/>
      <c r="W345" s="221"/>
      <c r="X345" s="221"/>
      <c r="Y345" s="221"/>
      <c r="Z345" s="221"/>
      <c r="AA345" s="221"/>
      <c r="AB345" s="221"/>
      <c r="AC345" s="221"/>
      <c r="AD345" s="221"/>
      <c r="AE345" s="221"/>
      <c r="AF345" s="222"/>
      <c r="AG345" s="136"/>
      <c r="AH345" s="136"/>
      <c r="AI345" s="139"/>
      <c r="AJ345" s="139"/>
      <c r="AK345" s="134"/>
      <c r="AL345" s="134"/>
      <c r="AM345" s="134"/>
      <c r="AN345" s="140"/>
      <c r="AO345" s="141"/>
      <c r="AP345" s="188"/>
      <c r="AQ345" s="188"/>
      <c r="AR345" s="189"/>
      <c r="AS345" s="188"/>
      <c r="AT345" s="188"/>
      <c r="AU345" s="188"/>
      <c r="AV345" s="188"/>
      <c r="AW345" s="188"/>
      <c r="AX345" s="188"/>
      <c r="AY345" s="188"/>
      <c r="AZ345" s="188"/>
      <c r="BA345" s="135"/>
    </row>
    <row r="346" spans="1:53" s="88" customFormat="1">
      <c r="A346" s="9"/>
      <c r="C346" s="91"/>
      <c r="D346" s="91"/>
      <c r="E346" s="91"/>
      <c r="F346" s="91"/>
      <c r="G346" s="136"/>
      <c r="H346" s="137"/>
      <c r="I346" s="134"/>
      <c r="J346" s="133"/>
      <c r="K346" s="133"/>
      <c r="L346" s="133"/>
      <c r="M346" s="133"/>
      <c r="N346" s="133"/>
      <c r="O346" s="133"/>
      <c r="P346" s="133"/>
      <c r="Q346" s="137"/>
      <c r="R346" s="137"/>
      <c r="S346" s="137"/>
      <c r="T346" s="219"/>
      <c r="U346" s="220"/>
      <c r="V346" s="221"/>
      <c r="W346" s="221"/>
      <c r="X346" s="221"/>
      <c r="Y346" s="221"/>
      <c r="Z346" s="221"/>
      <c r="AA346" s="221"/>
      <c r="AB346" s="221"/>
      <c r="AC346" s="221"/>
      <c r="AD346" s="221"/>
      <c r="AE346" s="221"/>
      <c r="AF346" s="222"/>
      <c r="AG346" s="136"/>
      <c r="AH346" s="136"/>
      <c r="AI346" s="139"/>
      <c r="AJ346" s="139"/>
      <c r="AK346" s="134"/>
      <c r="AL346" s="134"/>
      <c r="AM346" s="134"/>
      <c r="AN346" s="140"/>
      <c r="AO346" s="141"/>
      <c r="AP346" s="188"/>
      <c r="AQ346" s="188"/>
      <c r="AR346" s="189"/>
      <c r="AS346" s="188"/>
      <c r="AT346" s="188"/>
      <c r="AU346" s="188"/>
      <c r="AV346" s="188"/>
      <c r="AW346" s="188"/>
      <c r="AX346" s="188"/>
      <c r="AY346" s="188"/>
      <c r="AZ346" s="188"/>
      <c r="BA346" s="135"/>
    </row>
    <row r="347" spans="1:53" s="88" customFormat="1">
      <c r="A347" s="9"/>
      <c r="C347" s="91"/>
      <c r="D347" s="91"/>
      <c r="E347" s="91"/>
      <c r="F347" s="91"/>
      <c r="G347" s="136"/>
      <c r="H347" s="137"/>
      <c r="I347" s="134"/>
      <c r="J347" s="133"/>
      <c r="K347" s="133"/>
      <c r="L347" s="133"/>
      <c r="M347" s="133"/>
      <c r="N347" s="133"/>
      <c r="O347" s="133"/>
      <c r="P347" s="133"/>
      <c r="Q347" s="137"/>
      <c r="R347" s="137"/>
      <c r="S347" s="137"/>
      <c r="T347" s="219"/>
      <c r="U347" s="220"/>
      <c r="V347" s="221"/>
      <c r="W347" s="221"/>
      <c r="X347" s="221"/>
      <c r="Y347" s="221"/>
      <c r="Z347" s="221"/>
      <c r="AA347" s="221"/>
      <c r="AB347" s="221"/>
      <c r="AC347" s="221"/>
      <c r="AD347" s="221"/>
      <c r="AE347" s="221"/>
      <c r="AF347" s="222"/>
      <c r="AG347" s="136"/>
      <c r="AH347" s="136"/>
      <c r="AI347" s="139"/>
      <c r="AJ347" s="139"/>
      <c r="AK347" s="134"/>
      <c r="AL347" s="134"/>
      <c r="AM347" s="134"/>
      <c r="AN347" s="140"/>
      <c r="AO347" s="141"/>
      <c r="AP347" s="188"/>
      <c r="AQ347" s="188"/>
      <c r="AR347" s="189"/>
      <c r="AS347" s="188"/>
      <c r="AT347" s="188"/>
      <c r="AU347" s="188"/>
      <c r="AV347" s="188"/>
      <c r="AW347" s="188"/>
      <c r="AX347" s="188"/>
      <c r="AY347" s="188"/>
      <c r="AZ347" s="188"/>
      <c r="BA347" s="135"/>
    </row>
    <row r="348" spans="1:53" s="88" customFormat="1">
      <c r="A348" s="9"/>
      <c r="C348" s="91"/>
      <c r="D348" s="91"/>
      <c r="E348" s="91"/>
      <c r="F348" s="91"/>
      <c r="G348" s="136"/>
      <c r="H348" s="137"/>
      <c r="I348" s="134"/>
      <c r="J348" s="133"/>
      <c r="K348" s="133"/>
      <c r="L348" s="133"/>
      <c r="M348" s="133"/>
      <c r="N348" s="133"/>
      <c r="O348" s="133"/>
      <c r="P348" s="133"/>
      <c r="Q348" s="137"/>
      <c r="R348" s="137"/>
      <c r="S348" s="137"/>
      <c r="T348" s="219"/>
      <c r="U348" s="220"/>
      <c r="V348" s="221"/>
      <c r="W348" s="221"/>
      <c r="X348" s="221"/>
      <c r="Y348" s="221"/>
      <c r="Z348" s="221"/>
      <c r="AA348" s="221"/>
      <c r="AB348" s="221"/>
      <c r="AC348" s="221"/>
      <c r="AD348" s="221"/>
      <c r="AE348" s="221"/>
      <c r="AF348" s="222"/>
      <c r="AG348" s="136"/>
      <c r="AH348" s="136"/>
      <c r="AI348" s="139"/>
      <c r="AJ348" s="139"/>
      <c r="AK348" s="134"/>
      <c r="AL348" s="134"/>
      <c r="AM348" s="134"/>
      <c r="AN348" s="140"/>
      <c r="AO348" s="141"/>
      <c r="AP348" s="188"/>
      <c r="AQ348" s="188"/>
      <c r="AR348" s="189"/>
      <c r="AS348" s="188"/>
      <c r="AT348" s="188"/>
      <c r="AU348" s="188"/>
      <c r="AV348" s="188"/>
      <c r="AW348" s="188"/>
      <c r="AX348" s="188"/>
      <c r="AY348" s="188"/>
      <c r="AZ348" s="188"/>
      <c r="BA348" s="135"/>
    </row>
    <row r="349" spans="1:53" s="88" customFormat="1">
      <c r="A349" s="9"/>
      <c r="C349" s="91"/>
      <c r="D349" s="91"/>
      <c r="E349" s="91"/>
      <c r="F349" s="91"/>
      <c r="G349" s="136"/>
      <c r="H349" s="137"/>
      <c r="I349" s="134"/>
      <c r="J349" s="133"/>
      <c r="K349" s="133"/>
      <c r="L349" s="133"/>
      <c r="M349" s="133"/>
      <c r="N349" s="133"/>
      <c r="O349" s="133"/>
      <c r="P349" s="133"/>
      <c r="Q349" s="137"/>
      <c r="R349" s="137"/>
      <c r="S349" s="137"/>
      <c r="T349" s="219"/>
      <c r="U349" s="220"/>
      <c r="V349" s="221"/>
      <c r="W349" s="221"/>
      <c r="X349" s="221"/>
      <c r="Y349" s="221"/>
      <c r="Z349" s="221"/>
      <c r="AA349" s="221"/>
      <c r="AB349" s="221"/>
      <c r="AC349" s="221"/>
      <c r="AD349" s="221"/>
      <c r="AE349" s="221"/>
      <c r="AF349" s="222"/>
      <c r="AG349" s="136"/>
      <c r="AH349" s="136"/>
      <c r="AI349" s="139"/>
      <c r="AJ349" s="139"/>
      <c r="AK349" s="134"/>
      <c r="AL349" s="134"/>
      <c r="AM349" s="134"/>
      <c r="AN349" s="140"/>
      <c r="AO349" s="141"/>
      <c r="AP349" s="188"/>
      <c r="AQ349" s="188"/>
      <c r="AR349" s="189"/>
      <c r="AS349" s="188"/>
      <c r="AT349" s="188"/>
      <c r="AU349" s="188"/>
      <c r="AV349" s="188"/>
      <c r="AW349" s="188"/>
      <c r="AX349" s="188"/>
      <c r="AY349" s="188"/>
      <c r="AZ349" s="188"/>
      <c r="BA349" s="135"/>
    </row>
    <row r="350" spans="1:53" s="88" customFormat="1">
      <c r="A350" s="9"/>
      <c r="C350" s="91"/>
      <c r="D350" s="91"/>
      <c r="E350" s="91"/>
      <c r="F350" s="91"/>
      <c r="G350" s="136"/>
      <c r="H350" s="137"/>
      <c r="I350" s="134"/>
      <c r="J350" s="133"/>
      <c r="K350" s="133"/>
      <c r="L350" s="133"/>
      <c r="M350" s="133"/>
      <c r="N350" s="133"/>
      <c r="O350" s="133"/>
      <c r="P350" s="133"/>
      <c r="Q350" s="137"/>
      <c r="R350" s="137"/>
      <c r="S350" s="137"/>
      <c r="T350" s="219"/>
      <c r="U350" s="220"/>
      <c r="V350" s="221"/>
      <c r="W350" s="221"/>
      <c r="X350" s="221"/>
      <c r="Y350" s="221"/>
      <c r="Z350" s="221"/>
      <c r="AA350" s="221"/>
      <c r="AB350" s="221"/>
      <c r="AC350" s="221"/>
      <c r="AD350" s="221"/>
      <c r="AE350" s="221"/>
      <c r="AF350" s="222"/>
      <c r="AG350" s="136"/>
      <c r="AH350" s="136"/>
      <c r="AI350" s="139"/>
      <c r="AJ350" s="139"/>
      <c r="AK350" s="134"/>
      <c r="AL350" s="134"/>
      <c r="AM350" s="134"/>
      <c r="AN350" s="140"/>
      <c r="AO350" s="141"/>
      <c r="AP350" s="188"/>
      <c r="AQ350" s="188"/>
      <c r="AR350" s="189"/>
      <c r="AS350" s="188"/>
      <c r="AT350" s="188"/>
      <c r="AU350" s="188"/>
      <c r="AV350" s="188"/>
      <c r="AW350" s="188"/>
      <c r="AX350" s="188"/>
      <c r="AY350" s="188"/>
      <c r="AZ350" s="188"/>
      <c r="BA350" s="135"/>
    </row>
    <row r="351" spans="1:53" s="88" customFormat="1">
      <c r="A351" s="9"/>
      <c r="C351" s="91"/>
      <c r="D351" s="91"/>
      <c r="E351" s="91"/>
      <c r="F351" s="91"/>
      <c r="G351" s="136"/>
      <c r="H351" s="137"/>
      <c r="I351" s="134"/>
      <c r="J351" s="133"/>
      <c r="K351" s="133"/>
      <c r="L351" s="133"/>
      <c r="M351" s="133"/>
      <c r="N351" s="133"/>
      <c r="O351" s="133"/>
      <c r="P351" s="133"/>
      <c r="Q351" s="137"/>
      <c r="R351" s="137"/>
      <c r="S351" s="137"/>
      <c r="T351" s="219"/>
      <c r="U351" s="220"/>
      <c r="V351" s="221"/>
      <c r="W351" s="221"/>
      <c r="X351" s="221"/>
      <c r="Y351" s="221"/>
      <c r="Z351" s="221"/>
      <c r="AA351" s="221"/>
      <c r="AB351" s="221"/>
      <c r="AC351" s="221"/>
      <c r="AD351" s="221"/>
      <c r="AE351" s="221"/>
      <c r="AF351" s="222"/>
      <c r="AG351" s="136"/>
      <c r="AH351" s="136"/>
      <c r="AI351" s="139"/>
      <c r="AJ351" s="139"/>
      <c r="AK351" s="134"/>
      <c r="AL351" s="134"/>
      <c r="AM351" s="134"/>
      <c r="AN351" s="140"/>
      <c r="AO351" s="141"/>
      <c r="AP351" s="188"/>
      <c r="AQ351" s="188"/>
      <c r="AR351" s="189"/>
      <c r="AS351" s="188"/>
      <c r="AT351" s="188"/>
      <c r="AU351" s="188"/>
      <c r="AV351" s="188"/>
      <c r="AW351" s="188"/>
      <c r="AX351" s="188"/>
      <c r="AY351" s="188"/>
      <c r="AZ351" s="188"/>
      <c r="BA351" s="135"/>
    </row>
    <row r="352" spans="1:53" s="88" customFormat="1">
      <c r="A352" s="9"/>
      <c r="C352" s="91"/>
      <c r="D352" s="91"/>
      <c r="E352" s="91"/>
      <c r="F352" s="91"/>
      <c r="G352" s="136"/>
      <c r="H352" s="137"/>
      <c r="I352" s="134"/>
      <c r="J352" s="133"/>
      <c r="K352" s="133"/>
      <c r="L352" s="133"/>
      <c r="M352" s="133"/>
      <c r="N352" s="133"/>
      <c r="O352" s="133"/>
      <c r="P352" s="133"/>
      <c r="Q352" s="137"/>
      <c r="R352" s="137"/>
      <c r="S352" s="137"/>
      <c r="T352" s="219"/>
      <c r="U352" s="220"/>
      <c r="V352" s="221"/>
      <c r="W352" s="221"/>
      <c r="X352" s="221"/>
      <c r="Y352" s="221"/>
      <c r="Z352" s="221"/>
      <c r="AA352" s="221"/>
      <c r="AB352" s="221"/>
      <c r="AC352" s="221"/>
      <c r="AD352" s="221"/>
      <c r="AE352" s="221"/>
      <c r="AF352" s="222"/>
      <c r="AG352" s="136"/>
      <c r="AH352" s="136"/>
      <c r="AI352" s="139"/>
      <c r="AJ352" s="139"/>
      <c r="AK352" s="134"/>
      <c r="AL352" s="134"/>
      <c r="AM352" s="134"/>
      <c r="AN352" s="140"/>
      <c r="AO352" s="141"/>
      <c r="AP352" s="188"/>
      <c r="AQ352" s="188"/>
      <c r="AR352" s="189"/>
      <c r="AS352" s="188"/>
      <c r="AT352" s="188"/>
      <c r="AU352" s="188"/>
      <c r="AV352" s="188"/>
      <c r="AW352" s="188"/>
      <c r="AX352" s="188"/>
      <c r="AY352" s="188"/>
      <c r="AZ352" s="188"/>
      <c r="BA352" s="135"/>
    </row>
    <row r="353" spans="1:53" s="88" customFormat="1">
      <c r="A353" s="9"/>
      <c r="C353" s="91"/>
      <c r="D353" s="91"/>
      <c r="E353" s="91"/>
      <c r="F353" s="91"/>
      <c r="G353" s="136"/>
      <c r="H353" s="137"/>
      <c r="I353" s="134"/>
      <c r="J353" s="133"/>
      <c r="K353" s="133"/>
      <c r="L353" s="133"/>
      <c r="M353" s="133"/>
      <c r="N353" s="133"/>
      <c r="O353" s="133"/>
      <c r="P353" s="133"/>
      <c r="Q353" s="137"/>
      <c r="R353" s="137"/>
      <c r="S353" s="137"/>
      <c r="T353" s="219"/>
      <c r="U353" s="220"/>
      <c r="V353" s="221"/>
      <c r="W353" s="221"/>
      <c r="X353" s="221"/>
      <c r="Y353" s="221"/>
      <c r="Z353" s="221"/>
      <c r="AA353" s="221"/>
      <c r="AB353" s="221"/>
      <c r="AC353" s="221"/>
      <c r="AD353" s="221"/>
      <c r="AE353" s="221"/>
      <c r="AF353" s="222"/>
      <c r="AG353" s="136"/>
      <c r="AH353" s="136"/>
      <c r="AI353" s="139"/>
      <c r="AJ353" s="139"/>
      <c r="AK353" s="134"/>
      <c r="AL353" s="134"/>
      <c r="AM353" s="134"/>
      <c r="AN353" s="140"/>
      <c r="AO353" s="141"/>
      <c r="AP353" s="188"/>
      <c r="AQ353" s="188"/>
      <c r="AR353" s="189"/>
      <c r="AS353" s="188"/>
      <c r="AT353" s="188"/>
      <c r="AU353" s="188"/>
      <c r="AV353" s="188"/>
      <c r="AW353" s="188"/>
      <c r="AX353" s="188"/>
      <c r="AY353" s="188"/>
      <c r="AZ353" s="188"/>
      <c r="BA353" s="135"/>
    </row>
    <row r="354" spans="1:53" s="88" customFormat="1">
      <c r="A354" s="9"/>
      <c r="C354" s="91"/>
      <c r="D354" s="91"/>
      <c r="E354" s="91"/>
      <c r="F354" s="91"/>
      <c r="G354" s="136"/>
      <c r="H354" s="137"/>
      <c r="I354" s="134"/>
      <c r="J354" s="133"/>
      <c r="K354" s="133"/>
      <c r="L354" s="133"/>
      <c r="M354" s="133"/>
      <c r="N354" s="133"/>
      <c r="O354" s="133"/>
      <c r="P354" s="133"/>
      <c r="Q354" s="137"/>
      <c r="R354" s="137"/>
      <c r="S354" s="137"/>
      <c r="T354" s="219"/>
      <c r="U354" s="220"/>
      <c r="V354" s="221"/>
      <c r="W354" s="221"/>
      <c r="X354" s="221"/>
      <c r="Y354" s="221"/>
      <c r="Z354" s="221"/>
      <c r="AA354" s="221"/>
      <c r="AB354" s="221"/>
      <c r="AC354" s="221"/>
      <c r="AD354" s="221"/>
      <c r="AE354" s="221"/>
      <c r="AF354" s="222"/>
      <c r="AG354" s="136"/>
      <c r="AH354" s="136"/>
      <c r="AI354" s="139"/>
      <c r="AJ354" s="139"/>
      <c r="AK354" s="134"/>
      <c r="AL354" s="134"/>
      <c r="AM354" s="134"/>
      <c r="AN354" s="140"/>
      <c r="AO354" s="141"/>
      <c r="AP354" s="188"/>
      <c r="AQ354" s="188"/>
      <c r="AR354" s="189"/>
      <c r="AS354" s="188"/>
      <c r="AT354" s="188"/>
      <c r="AU354" s="188"/>
      <c r="AV354" s="188"/>
      <c r="AW354" s="188"/>
      <c r="AX354" s="188"/>
      <c r="AY354" s="188"/>
      <c r="AZ354" s="188"/>
      <c r="BA354" s="135"/>
    </row>
    <row r="355" spans="1:53" s="88" customFormat="1">
      <c r="A355" s="9"/>
      <c r="C355" s="91"/>
      <c r="D355" s="91"/>
      <c r="E355" s="91"/>
      <c r="F355" s="91"/>
      <c r="G355" s="136"/>
      <c r="H355" s="137"/>
      <c r="I355" s="134"/>
      <c r="J355" s="133"/>
      <c r="K355" s="133"/>
      <c r="L355" s="133"/>
      <c r="M355" s="133"/>
      <c r="N355" s="133"/>
      <c r="O355" s="133"/>
      <c r="P355" s="133"/>
      <c r="Q355" s="137"/>
      <c r="R355" s="137"/>
      <c r="S355" s="137"/>
      <c r="T355" s="219"/>
      <c r="U355" s="220"/>
      <c r="V355" s="221"/>
      <c r="W355" s="221"/>
      <c r="X355" s="221"/>
      <c r="Y355" s="221"/>
      <c r="Z355" s="221"/>
      <c r="AA355" s="221"/>
      <c r="AB355" s="221"/>
      <c r="AC355" s="221"/>
      <c r="AD355" s="221"/>
      <c r="AE355" s="221"/>
      <c r="AF355" s="222"/>
      <c r="AG355" s="136"/>
      <c r="AH355" s="136"/>
      <c r="AI355" s="139"/>
      <c r="AJ355" s="139"/>
      <c r="AK355" s="134"/>
      <c r="AL355" s="134"/>
      <c r="AM355" s="134"/>
      <c r="AN355" s="140"/>
      <c r="AO355" s="141"/>
      <c r="AP355" s="188"/>
      <c r="AQ355" s="188"/>
      <c r="AR355" s="189"/>
      <c r="AS355" s="188"/>
      <c r="AT355" s="188"/>
      <c r="AU355" s="188"/>
      <c r="AV355" s="188"/>
      <c r="AW355" s="188"/>
      <c r="AX355" s="188"/>
      <c r="AY355" s="188"/>
      <c r="AZ355" s="188"/>
      <c r="BA355" s="135"/>
    </row>
    <row r="356" spans="1:53" s="88" customFormat="1">
      <c r="A356" s="9"/>
      <c r="C356" s="91"/>
      <c r="D356" s="91"/>
      <c r="E356" s="91"/>
      <c r="F356" s="91"/>
      <c r="G356" s="136"/>
      <c r="H356" s="137"/>
      <c r="I356" s="134"/>
      <c r="J356" s="133"/>
      <c r="K356" s="133"/>
      <c r="L356" s="133"/>
      <c r="M356" s="133"/>
      <c r="N356" s="133"/>
      <c r="O356" s="133"/>
      <c r="P356" s="133"/>
      <c r="Q356" s="137"/>
      <c r="R356" s="137"/>
      <c r="S356" s="137"/>
      <c r="T356" s="219"/>
      <c r="U356" s="220"/>
      <c r="V356" s="221"/>
      <c r="W356" s="221"/>
      <c r="X356" s="221"/>
      <c r="Y356" s="221"/>
      <c r="Z356" s="221"/>
      <c r="AA356" s="221"/>
      <c r="AB356" s="221"/>
      <c r="AC356" s="221"/>
      <c r="AD356" s="221"/>
      <c r="AE356" s="221"/>
      <c r="AF356" s="222"/>
      <c r="AG356" s="136"/>
      <c r="AH356" s="136"/>
      <c r="AI356" s="139"/>
      <c r="AJ356" s="139"/>
      <c r="AK356" s="134"/>
      <c r="AL356" s="134"/>
      <c r="AM356" s="134"/>
      <c r="AN356" s="140"/>
      <c r="AO356" s="141"/>
      <c r="AP356" s="188"/>
      <c r="AQ356" s="188"/>
      <c r="AR356" s="189"/>
      <c r="AS356" s="188"/>
      <c r="AT356" s="188"/>
      <c r="AU356" s="188"/>
      <c r="AV356" s="188"/>
      <c r="AW356" s="188"/>
      <c r="AX356" s="188"/>
      <c r="AY356" s="188"/>
      <c r="AZ356" s="188"/>
      <c r="BA356" s="135"/>
    </row>
    <row r="357" spans="1:53" s="88" customFormat="1">
      <c r="A357" s="9"/>
      <c r="C357" s="91"/>
      <c r="D357" s="91"/>
      <c r="E357" s="91"/>
      <c r="F357" s="91"/>
      <c r="G357" s="136"/>
      <c r="H357" s="137"/>
      <c r="I357" s="134"/>
      <c r="J357" s="133"/>
      <c r="K357" s="133"/>
      <c r="L357" s="133"/>
      <c r="M357" s="133"/>
      <c r="N357" s="133"/>
      <c r="O357" s="133"/>
      <c r="P357" s="133"/>
      <c r="Q357" s="137"/>
      <c r="R357" s="137"/>
      <c r="S357" s="137"/>
      <c r="T357" s="219"/>
      <c r="U357" s="220"/>
      <c r="V357" s="221"/>
      <c r="W357" s="221"/>
      <c r="X357" s="221"/>
      <c r="Y357" s="221"/>
      <c r="Z357" s="221"/>
      <c r="AA357" s="221"/>
      <c r="AB357" s="221"/>
      <c r="AC357" s="221"/>
      <c r="AD357" s="221"/>
      <c r="AE357" s="221"/>
      <c r="AF357" s="222"/>
      <c r="AG357" s="136"/>
      <c r="AH357" s="136"/>
      <c r="AI357" s="139"/>
      <c r="AJ357" s="139"/>
      <c r="AK357" s="134"/>
      <c r="AL357" s="134"/>
      <c r="AM357" s="134"/>
      <c r="AN357" s="140"/>
      <c r="AO357" s="141"/>
      <c r="AP357" s="188"/>
      <c r="AQ357" s="188"/>
      <c r="AR357" s="189"/>
      <c r="AS357" s="188"/>
      <c r="AT357" s="188"/>
      <c r="AU357" s="188"/>
      <c r="AV357" s="188"/>
      <c r="AW357" s="188"/>
      <c r="AX357" s="188"/>
      <c r="AY357" s="188"/>
      <c r="AZ357" s="188"/>
      <c r="BA357" s="135"/>
    </row>
    <row r="358" spans="1:53" s="88" customFormat="1">
      <c r="A358" s="9"/>
      <c r="C358" s="91"/>
      <c r="D358" s="91"/>
      <c r="E358" s="91"/>
      <c r="F358" s="91"/>
      <c r="G358" s="136"/>
      <c r="H358" s="137"/>
      <c r="I358" s="134"/>
      <c r="J358" s="133"/>
      <c r="K358" s="133"/>
      <c r="L358" s="133"/>
      <c r="M358" s="133"/>
      <c r="N358" s="133"/>
      <c r="O358" s="133"/>
      <c r="P358" s="133"/>
      <c r="Q358" s="137"/>
      <c r="R358" s="137"/>
      <c r="S358" s="137"/>
      <c r="T358" s="219"/>
      <c r="U358" s="220"/>
      <c r="V358" s="221"/>
      <c r="W358" s="221"/>
      <c r="X358" s="221"/>
      <c r="Y358" s="221"/>
      <c r="Z358" s="221"/>
      <c r="AA358" s="221"/>
      <c r="AB358" s="221"/>
      <c r="AC358" s="221"/>
      <c r="AD358" s="221"/>
      <c r="AE358" s="221"/>
      <c r="AF358" s="222"/>
      <c r="AG358" s="136"/>
      <c r="AH358" s="136"/>
      <c r="AI358" s="139"/>
      <c r="AJ358" s="139"/>
      <c r="AK358" s="134"/>
      <c r="AL358" s="134"/>
      <c r="AM358" s="134"/>
      <c r="AN358" s="140"/>
      <c r="AO358" s="141"/>
      <c r="AP358" s="188"/>
      <c r="AQ358" s="188"/>
      <c r="AR358" s="189"/>
      <c r="AS358" s="188"/>
      <c r="AT358" s="188"/>
      <c r="AU358" s="188"/>
      <c r="AV358" s="188"/>
      <c r="AW358" s="188"/>
      <c r="AX358" s="188"/>
      <c r="AY358" s="188"/>
      <c r="AZ358" s="188"/>
      <c r="BA358" s="135"/>
    </row>
    <row r="359" spans="1:53" s="88" customFormat="1">
      <c r="A359" s="9"/>
      <c r="C359" s="91"/>
      <c r="D359" s="91"/>
      <c r="E359" s="91"/>
      <c r="F359" s="91"/>
      <c r="G359" s="136"/>
      <c r="H359" s="137"/>
      <c r="I359" s="134"/>
      <c r="J359" s="133"/>
      <c r="K359" s="133"/>
      <c r="L359" s="133"/>
      <c r="M359" s="133"/>
      <c r="N359" s="133"/>
      <c r="O359" s="133"/>
      <c r="P359" s="133"/>
      <c r="Q359" s="137"/>
      <c r="R359" s="137"/>
      <c r="S359" s="137"/>
      <c r="T359" s="219"/>
      <c r="U359" s="220"/>
      <c r="V359" s="221"/>
      <c r="W359" s="221"/>
      <c r="X359" s="221"/>
      <c r="Y359" s="221"/>
      <c r="Z359" s="221"/>
      <c r="AA359" s="221"/>
      <c r="AB359" s="221"/>
      <c r="AC359" s="221"/>
      <c r="AD359" s="221"/>
      <c r="AE359" s="221"/>
      <c r="AF359" s="222"/>
      <c r="AG359" s="136"/>
      <c r="AH359" s="136"/>
      <c r="AI359" s="139"/>
      <c r="AJ359" s="139"/>
      <c r="AK359" s="134"/>
      <c r="AL359" s="134"/>
      <c r="AM359" s="134"/>
      <c r="AN359" s="140"/>
      <c r="AO359" s="141"/>
      <c r="AP359" s="188"/>
      <c r="AQ359" s="188"/>
      <c r="AR359" s="189"/>
      <c r="AS359" s="188"/>
      <c r="AT359" s="188"/>
      <c r="AU359" s="188"/>
      <c r="AV359" s="188"/>
      <c r="AW359" s="188"/>
      <c r="AX359" s="188"/>
      <c r="AY359" s="188"/>
      <c r="AZ359" s="188"/>
      <c r="BA359" s="135"/>
    </row>
    <row r="360" spans="1:53" s="88" customFormat="1">
      <c r="A360" s="9"/>
      <c r="C360" s="91"/>
      <c r="D360" s="91"/>
      <c r="E360" s="91"/>
      <c r="F360" s="91"/>
      <c r="G360" s="136"/>
      <c r="H360" s="137"/>
      <c r="I360" s="134"/>
      <c r="J360" s="133"/>
      <c r="K360" s="133"/>
      <c r="L360" s="133"/>
      <c r="M360" s="133"/>
      <c r="N360" s="133"/>
      <c r="O360" s="133"/>
      <c r="P360" s="133"/>
      <c r="Q360" s="137"/>
      <c r="R360" s="137"/>
      <c r="S360" s="137"/>
      <c r="T360" s="219"/>
      <c r="U360" s="220"/>
      <c r="V360" s="221"/>
      <c r="W360" s="221"/>
      <c r="X360" s="221"/>
      <c r="Y360" s="221"/>
      <c r="Z360" s="221"/>
      <c r="AA360" s="221"/>
      <c r="AB360" s="221"/>
      <c r="AC360" s="221"/>
      <c r="AD360" s="221"/>
      <c r="AE360" s="221"/>
      <c r="AF360" s="222"/>
      <c r="AG360" s="136"/>
      <c r="AH360" s="136"/>
      <c r="AI360" s="139"/>
      <c r="AJ360" s="139"/>
      <c r="AK360" s="134"/>
      <c r="AL360" s="134"/>
      <c r="AM360" s="134"/>
      <c r="AN360" s="140"/>
      <c r="AO360" s="141"/>
      <c r="AP360" s="188"/>
      <c r="AQ360" s="188"/>
      <c r="AR360" s="189"/>
      <c r="AS360" s="188"/>
      <c r="AT360" s="188"/>
      <c r="AU360" s="188"/>
      <c r="AV360" s="188"/>
      <c r="AW360" s="188"/>
      <c r="AX360" s="188"/>
      <c r="AY360" s="188"/>
      <c r="AZ360" s="188"/>
      <c r="BA360" s="135"/>
    </row>
    <row r="361" spans="1:53" s="88" customFormat="1">
      <c r="A361" s="9"/>
      <c r="C361" s="91"/>
      <c r="D361" s="91"/>
      <c r="E361" s="91"/>
      <c r="F361" s="91"/>
      <c r="G361" s="136"/>
      <c r="H361" s="137"/>
      <c r="I361" s="134"/>
      <c r="J361" s="133"/>
      <c r="K361" s="133"/>
      <c r="L361" s="133"/>
      <c r="M361" s="133"/>
      <c r="N361" s="133"/>
      <c r="O361" s="133"/>
      <c r="P361" s="133"/>
      <c r="Q361" s="137"/>
      <c r="R361" s="137"/>
      <c r="S361" s="137"/>
      <c r="T361" s="219"/>
      <c r="U361" s="220"/>
      <c r="V361" s="221"/>
      <c r="W361" s="221"/>
      <c r="X361" s="221"/>
      <c r="Y361" s="221"/>
      <c r="Z361" s="221"/>
      <c r="AA361" s="221"/>
      <c r="AB361" s="221"/>
      <c r="AC361" s="221"/>
      <c r="AD361" s="221"/>
      <c r="AE361" s="221"/>
      <c r="AF361" s="222"/>
      <c r="AG361" s="136"/>
      <c r="AH361" s="136"/>
      <c r="AI361" s="139"/>
      <c r="AJ361" s="139"/>
      <c r="AK361" s="134"/>
      <c r="AL361" s="134"/>
      <c r="AM361" s="134"/>
      <c r="AN361" s="140"/>
      <c r="AO361" s="141"/>
      <c r="AP361" s="188"/>
      <c r="AQ361" s="188"/>
      <c r="AR361" s="189"/>
      <c r="AS361" s="188"/>
      <c r="AT361" s="188"/>
      <c r="AU361" s="188"/>
      <c r="AV361" s="188"/>
      <c r="AW361" s="188"/>
      <c r="AX361" s="188"/>
      <c r="AY361" s="188"/>
      <c r="AZ361" s="188"/>
      <c r="BA361" s="135"/>
    </row>
    <row r="362" spans="1:53" s="88" customFormat="1">
      <c r="A362" s="9"/>
      <c r="C362" s="91"/>
      <c r="D362" s="91"/>
      <c r="E362" s="91"/>
      <c r="F362" s="91"/>
      <c r="G362" s="136"/>
      <c r="H362" s="137"/>
      <c r="I362" s="134"/>
      <c r="J362" s="133"/>
      <c r="K362" s="133"/>
      <c r="L362" s="133"/>
      <c r="M362" s="133"/>
      <c r="N362" s="133"/>
      <c r="O362" s="133"/>
      <c r="P362" s="133"/>
      <c r="Q362" s="137"/>
      <c r="R362" s="137"/>
      <c r="S362" s="137"/>
      <c r="T362" s="219"/>
      <c r="U362" s="220"/>
      <c r="V362" s="221"/>
      <c r="W362" s="221"/>
      <c r="X362" s="221"/>
      <c r="Y362" s="221"/>
      <c r="Z362" s="221"/>
      <c r="AA362" s="221"/>
      <c r="AB362" s="221"/>
      <c r="AC362" s="221"/>
      <c r="AD362" s="221"/>
      <c r="AE362" s="221"/>
      <c r="AF362" s="222"/>
      <c r="AG362" s="136"/>
      <c r="AH362" s="136"/>
      <c r="AI362" s="139"/>
      <c r="AJ362" s="139"/>
      <c r="AK362" s="134"/>
      <c r="AL362" s="134"/>
      <c r="AM362" s="134"/>
      <c r="AN362" s="140"/>
      <c r="AO362" s="141"/>
      <c r="AP362" s="188"/>
      <c r="AQ362" s="188"/>
      <c r="AR362" s="189"/>
      <c r="AS362" s="188"/>
      <c r="AT362" s="188"/>
      <c r="AU362" s="188"/>
      <c r="AV362" s="188"/>
      <c r="AW362" s="188"/>
      <c r="AX362" s="188"/>
      <c r="AY362" s="188"/>
      <c r="AZ362" s="188"/>
      <c r="BA362" s="135"/>
    </row>
    <row r="363" spans="1:53" s="88" customFormat="1">
      <c r="A363" s="9"/>
      <c r="C363" s="91"/>
      <c r="D363" s="91"/>
      <c r="E363" s="91"/>
      <c r="F363" s="91"/>
      <c r="G363" s="136"/>
      <c r="H363" s="137"/>
      <c r="I363" s="134"/>
      <c r="J363" s="133"/>
      <c r="K363" s="133"/>
      <c r="L363" s="133"/>
      <c r="M363" s="133"/>
      <c r="N363" s="133"/>
      <c r="O363" s="133"/>
      <c r="P363" s="133"/>
      <c r="Q363" s="137"/>
      <c r="R363" s="137"/>
      <c r="S363" s="137"/>
      <c r="T363" s="219"/>
      <c r="U363" s="220"/>
      <c r="V363" s="221"/>
      <c r="W363" s="221"/>
      <c r="X363" s="221"/>
      <c r="Y363" s="221"/>
      <c r="Z363" s="221"/>
      <c r="AA363" s="221"/>
      <c r="AB363" s="221"/>
      <c r="AC363" s="221"/>
      <c r="AD363" s="221"/>
      <c r="AE363" s="221"/>
      <c r="AF363" s="222"/>
      <c r="AG363" s="136"/>
      <c r="AH363" s="136"/>
      <c r="AI363" s="139"/>
      <c r="AJ363" s="139"/>
      <c r="AK363" s="134"/>
      <c r="AL363" s="134"/>
      <c r="AM363" s="134"/>
      <c r="AN363" s="140"/>
      <c r="AO363" s="141"/>
      <c r="AP363" s="188"/>
      <c r="AQ363" s="188"/>
      <c r="AR363" s="189"/>
      <c r="AS363" s="188"/>
      <c r="AT363" s="188"/>
      <c r="AU363" s="188"/>
      <c r="AV363" s="188"/>
      <c r="AW363" s="188"/>
      <c r="AX363" s="188"/>
      <c r="AY363" s="188"/>
      <c r="AZ363" s="188"/>
      <c r="BA363" s="135"/>
    </row>
    <row r="364" spans="1:53" s="88" customFormat="1">
      <c r="A364" s="9"/>
      <c r="C364" s="91"/>
      <c r="D364" s="91"/>
      <c r="E364" s="91"/>
      <c r="F364" s="91"/>
      <c r="G364" s="136"/>
      <c r="H364" s="137"/>
      <c r="I364" s="134"/>
      <c r="J364" s="133"/>
      <c r="K364" s="133"/>
      <c r="L364" s="133"/>
      <c r="M364" s="133"/>
      <c r="N364" s="133"/>
      <c r="O364" s="133"/>
      <c r="P364" s="133"/>
      <c r="Q364" s="137"/>
      <c r="R364" s="137"/>
      <c r="S364" s="137"/>
      <c r="T364" s="219"/>
      <c r="U364" s="220"/>
      <c r="V364" s="221"/>
      <c r="W364" s="221"/>
      <c r="X364" s="221"/>
      <c r="Y364" s="221"/>
      <c r="Z364" s="221"/>
      <c r="AA364" s="221"/>
      <c r="AB364" s="221"/>
      <c r="AC364" s="221"/>
      <c r="AD364" s="221"/>
      <c r="AE364" s="221"/>
      <c r="AF364" s="222"/>
      <c r="AG364" s="136"/>
      <c r="AH364" s="136"/>
      <c r="AI364" s="139"/>
      <c r="AJ364" s="139"/>
      <c r="AK364" s="134"/>
      <c r="AL364" s="134"/>
      <c r="AM364" s="134"/>
      <c r="AN364" s="140"/>
      <c r="AO364" s="141"/>
      <c r="AP364" s="188"/>
      <c r="AQ364" s="188"/>
      <c r="AR364" s="189"/>
      <c r="AS364" s="188"/>
      <c r="AT364" s="188"/>
      <c r="AU364" s="188"/>
      <c r="AV364" s="188"/>
      <c r="AW364" s="188"/>
      <c r="AX364" s="188"/>
      <c r="AY364" s="188"/>
      <c r="AZ364" s="188"/>
      <c r="BA364" s="135"/>
    </row>
    <row r="365" spans="1:53" s="88" customFormat="1">
      <c r="A365" s="9"/>
      <c r="C365" s="91"/>
      <c r="D365" s="91"/>
      <c r="E365" s="91"/>
      <c r="F365" s="91"/>
      <c r="G365" s="136"/>
      <c r="H365" s="137"/>
      <c r="I365" s="134"/>
      <c r="J365" s="133"/>
      <c r="K365" s="133"/>
      <c r="L365" s="133"/>
      <c r="M365" s="133"/>
      <c r="N365" s="133"/>
      <c r="O365" s="133"/>
      <c r="P365" s="133"/>
      <c r="Q365" s="137"/>
      <c r="R365" s="137"/>
      <c r="S365" s="137"/>
      <c r="T365" s="219"/>
      <c r="U365" s="220"/>
      <c r="V365" s="221"/>
      <c r="W365" s="221"/>
      <c r="X365" s="221"/>
      <c r="Y365" s="221"/>
      <c r="Z365" s="221"/>
      <c r="AA365" s="221"/>
      <c r="AB365" s="221"/>
      <c r="AC365" s="221"/>
      <c r="AD365" s="221"/>
      <c r="AE365" s="221"/>
      <c r="AF365" s="222"/>
      <c r="AG365" s="136"/>
      <c r="AH365" s="136"/>
      <c r="AI365" s="139"/>
      <c r="AJ365" s="139"/>
      <c r="AK365" s="134"/>
      <c r="AL365" s="134"/>
      <c r="AM365" s="134"/>
      <c r="AN365" s="140"/>
      <c r="AO365" s="141"/>
      <c r="AP365" s="188"/>
      <c r="AQ365" s="188"/>
      <c r="AR365" s="189"/>
      <c r="AS365" s="188"/>
      <c r="AT365" s="188"/>
      <c r="AU365" s="188"/>
      <c r="AV365" s="188"/>
      <c r="AW365" s="188"/>
      <c r="AX365" s="188"/>
      <c r="AY365" s="188"/>
      <c r="AZ365" s="188"/>
      <c r="BA365" s="135"/>
    </row>
    <row r="366" spans="1:53" s="88" customFormat="1">
      <c r="A366" s="9"/>
      <c r="C366" s="91"/>
      <c r="D366" s="91"/>
      <c r="E366" s="91"/>
      <c r="F366" s="91"/>
      <c r="G366" s="136"/>
      <c r="H366" s="137"/>
      <c r="I366" s="134"/>
      <c r="J366" s="133"/>
      <c r="K366" s="133"/>
      <c r="L366" s="133"/>
      <c r="M366" s="133"/>
      <c r="N366" s="133"/>
      <c r="O366" s="133"/>
      <c r="P366" s="133"/>
      <c r="Q366" s="137"/>
      <c r="R366" s="137"/>
      <c r="S366" s="137"/>
      <c r="T366" s="219"/>
      <c r="U366" s="220"/>
      <c r="V366" s="221"/>
      <c r="W366" s="221"/>
      <c r="X366" s="221"/>
      <c r="Y366" s="221"/>
      <c r="Z366" s="221"/>
      <c r="AA366" s="221"/>
      <c r="AB366" s="221"/>
      <c r="AC366" s="221"/>
      <c r="AD366" s="221"/>
      <c r="AE366" s="221"/>
      <c r="AF366" s="222"/>
      <c r="AG366" s="136"/>
      <c r="AH366" s="136"/>
      <c r="AI366" s="139"/>
      <c r="AJ366" s="139"/>
      <c r="AK366" s="134"/>
      <c r="AL366" s="134"/>
      <c r="AM366" s="134"/>
      <c r="AN366" s="140"/>
      <c r="AO366" s="141"/>
      <c r="AP366" s="188"/>
      <c r="AQ366" s="188"/>
      <c r="AR366" s="189"/>
      <c r="AS366" s="188"/>
      <c r="AT366" s="188"/>
      <c r="AU366" s="188"/>
      <c r="AV366" s="188"/>
      <c r="AW366" s="188"/>
      <c r="AX366" s="188"/>
      <c r="AY366" s="188"/>
      <c r="AZ366" s="188"/>
      <c r="BA366" s="135"/>
    </row>
    <row r="367" spans="1:53" s="88" customFormat="1">
      <c r="A367" s="9"/>
      <c r="C367" s="91"/>
      <c r="D367" s="91"/>
      <c r="E367" s="91"/>
      <c r="F367" s="91"/>
      <c r="G367" s="136"/>
      <c r="H367" s="137"/>
      <c r="I367" s="134"/>
      <c r="J367" s="133"/>
      <c r="K367" s="133"/>
      <c r="L367" s="133"/>
      <c r="M367" s="133"/>
      <c r="N367" s="133"/>
      <c r="O367" s="133"/>
      <c r="P367" s="133"/>
      <c r="Q367" s="137"/>
      <c r="R367" s="137"/>
      <c r="S367" s="137"/>
      <c r="T367" s="219"/>
      <c r="U367" s="220"/>
      <c r="V367" s="221"/>
      <c r="W367" s="221"/>
      <c r="X367" s="221"/>
      <c r="Y367" s="221"/>
      <c r="Z367" s="221"/>
      <c r="AA367" s="221"/>
      <c r="AB367" s="221"/>
      <c r="AC367" s="221"/>
      <c r="AD367" s="221"/>
      <c r="AE367" s="221"/>
      <c r="AF367" s="222"/>
      <c r="AG367" s="136"/>
      <c r="AH367" s="136"/>
      <c r="AI367" s="139"/>
      <c r="AJ367" s="139"/>
      <c r="AK367" s="134"/>
      <c r="AL367" s="134"/>
      <c r="AM367" s="134"/>
      <c r="AN367" s="140"/>
      <c r="AO367" s="141"/>
      <c r="AP367" s="188"/>
      <c r="AQ367" s="188"/>
      <c r="AR367" s="189"/>
      <c r="AS367" s="188"/>
      <c r="AT367" s="188"/>
      <c r="AU367" s="188"/>
      <c r="AV367" s="188"/>
      <c r="AW367" s="188"/>
      <c r="AX367" s="188"/>
      <c r="AY367" s="188"/>
      <c r="AZ367" s="188"/>
      <c r="BA367" s="135"/>
    </row>
    <row r="368" spans="1:53" s="88" customFormat="1">
      <c r="A368" s="9"/>
      <c r="C368" s="91"/>
      <c r="D368" s="91"/>
      <c r="E368" s="91"/>
      <c r="F368" s="91"/>
      <c r="G368" s="136"/>
      <c r="H368" s="137"/>
      <c r="I368" s="134"/>
      <c r="J368" s="133"/>
      <c r="K368" s="133"/>
      <c r="L368" s="133"/>
      <c r="M368" s="133"/>
      <c r="N368" s="133"/>
      <c r="O368" s="133"/>
      <c r="P368" s="133"/>
      <c r="Q368" s="137"/>
      <c r="R368" s="137"/>
      <c r="S368" s="137"/>
      <c r="T368" s="219"/>
      <c r="U368" s="220"/>
      <c r="V368" s="221"/>
      <c r="W368" s="221"/>
      <c r="X368" s="221"/>
      <c r="Y368" s="221"/>
      <c r="Z368" s="221"/>
      <c r="AA368" s="221"/>
      <c r="AB368" s="221"/>
      <c r="AC368" s="221"/>
      <c r="AD368" s="221"/>
      <c r="AE368" s="221"/>
      <c r="AF368" s="222"/>
      <c r="AG368" s="136"/>
      <c r="AH368" s="136"/>
      <c r="AI368" s="139"/>
      <c r="AJ368" s="139"/>
      <c r="AK368" s="134"/>
      <c r="AL368" s="134"/>
      <c r="AM368" s="134"/>
      <c r="AN368" s="140"/>
      <c r="AO368" s="141"/>
      <c r="AP368" s="188"/>
      <c r="AQ368" s="188"/>
      <c r="AR368" s="189"/>
      <c r="AS368" s="188"/>
      <c r="AT368" s="188"/>
      <c r="AU368" s="188"/>
      <c r="AV368" s="188"/>
      <c r="AW368" s="188"/>
      <c r="AX368" s="188"/>
      <c r="AY368" s="188"/>
      <c r="AZ368" s="188"/>
      <c r="BA368" s="135"/>
    </row>
    <row r="369" spans="1:53" s="88" customFormat="1">
      <c r="A369" s="9"/>
      <c r="C369" s="91"/>
      <c r="D369" s="91"/>
      <c r="E369" s="91"/>
      <c r="F369" s="91"/>
      <c r="G369" s="136"/>
      <c r="H369" s="137"/>
      <c r="I369" s="134"/>
      <c r="J369" s="133"/>
      <c r="K369" s="133"/>
      <c r="L369" s="133"/>
      <c r="M369" s="133"/>
      <c r="N369" s="133"/>
      <c r="O369" s="133"/>
      <c r="P369" s="133"/>
      <c r="Q369" s="137"/>
      <c r="R369" s="137"/>
      <c r="S369" s="137"/>
      <c r="T369" s="219"/>
      <c r="U369" s="220"/>
      <c r="V369" s="221"/>
      <c r="W369" s="221"/>
      <c r="X369" s="221"/>
      <c r="Y369" s="221"/>
      <c r="Z369" s="221"/>
      <c r="AA369" s="221"/>
      <c r="AB369" s="221"/>
      <c r="AC369" s="221"/>
      <c r="AD369" s="221"/>
      <c r="AE369" s="221"/>
      <c r="AF369" s="222"/>
      <c r="AG369" s="136"/>
      <c r="AH369" s="136"/>
      <c r="AI369" s="139"/>
      <c r="AJ369" s="139"/>
      <c r="AK369" s="134"/>
      <c r="AL369" s="134"/>
      <c r="AM369" s="134"/>
      <c r="AN369" s="140"/>
      <c r="AO369" s="141"/>
      <c r="AP369" s="188"/>
      <c r="AQ369" s="188"/>
      <c r="AR369" s="189"/>
      <c r="AS369" s="188"/>
      <c r="AT369" s="188"/>
      <c r="AU369" s="188"/>
      <c r="AV369" s="188"/>
      <c r="AW369" s="188"/>
      <c r="AX369" s="188"/>
      <c r="AY369" s="188"/>
      <c r="AZ369" s="188"/>
      <c r="BA369" s="135"/>
    </row>
    <row r="370" spans="1:53" s="88" customFormat="1">
      <c r="A370" s="9"/>
      <c r="C370" s="91"/>
      <c r="D370" s="91"/>
      <c r="E370" s="91"/>
      <c r="F370" s="91"/>
      <c r="G370" s="136"/>
      <c r="H370" s="137"/>
      <c r="I370" s="134"/>
      <c r="J370" s="133"/>
      <c r="K370" s="133"/>
      <c r="L370" s="133"/>
      <c r="M370" s="133"/>
      <c r="N370" s="133"/>
      <c r="O370" s="133"/>
      <c r="P370" s="133"/>
      <c r="Q370" s="137"/>
      <c r="R370" s="137"/>
      <c r="S370" s="137"/>
      <c r="T370" s="219"/>
      <c r="U370" s="220"/>
      <c r="V370" s="221"/>
      <c r="W370" s="221"/>
      <c r="X370" s="221"/>
      <c r="Y370" s="221"/>
      <c r="Z370" s="221"/>
      <c r="AA370" s="221"/>
      <c r="AB370" s="221"/>
      <c r="AC370" s="221"/>
      <c r="AD370" s="221"/>
      <c r="AE370" s="221"/>
      <c r="AF370" s="222"/>
      <c r="AG370" s="136"/>
      <c r="AH370" s="136"/>
      <c r="AI370" s="139"/>
      <c r="AJ370" s="139"/>
      <c r="AK370" s="134"/>
      <c r="AL370" s="134"/>
      <c r="AM370" s="134"/>
      <c r="AN370" s="140"/>
      <c r="AO370" s="141"/>
      <c r="AP370" s="188"/>
      <c r="AQ370" s="188"/>
      <c r="AR370" s="189"/>
      <c r="AS370" s="188"/>
      <c r="AT370" s="188"/>
      <c r="AU370" s="188"/>
      <c r="AV370" s="188"/>
      <c r="AW370" s="188"/>
      <c r="AX370" s="188"/>
      <c r="AY370" s="188"/>
      <c r="AZ370" s="188"/>
      <c r="BA370" s="135"/>
    </row>
    <row r="371" spans="1:53" s="88" customFormat="1">
      <c r="A371" s="9"/>
      <c r="C371" s="91"/>
      <c r="D371" s="91"/>
      <c r="E371" s="91"/>
      <c r="F371" s="91"/>
      <c r="G371" s="136"/>
      <c r="H371" s="137"/>
      <c r="I371" s="134"/>
      <c r="J371" s="133"/>
      <c r="K371" s="133"/>
      <c r="L371" s="133"/>
      <c r="M371" s="133"/>
      <c r="N371" s="133"/>
      <c r="O371" s="133"/>
      <c r="P371" s="133"/>
      <c r="Q371" s="137"/>
      <c r="R371" s="137"/>
      <c r="S371" s="137"/>
      <c r="T371" s="219"/>
      <c r="U371" s="220"/>
      <c r="V371" s="221"/>
      <c r="W371" s="221"/>
      <c r="X371" s="221"/>
      <c r="Y371" s="221"/>
      <c r="Z371" s="221"/>
      <c r="AA371" s="221"/>
      <c r="AB371" s="221"/>
      <c r="AC371" s="221"/>
      <c r="AD371" s="221"/>
      <c r="AE371" s="221"/>
      <c r="AF371" s="222"/>
      <c r="AG371" s="136"/>
      <c r="AH371" s="136"/>
      <c r="AI371" s="139"/>
      <c r="AJ371" s="139"/>
      <c r="AK371" s="134"/>
      <c r="AL371" s="134"/>
      <c r="AM371" s="134"/>
      <c r="AN371" s="140"/>
      <c r="AO371" s="141"/>
      <c r="AP371" s="188"/>
      <c r="AQ371" s="188"/>
      <c r="AR371" s="189"/>
      <c r="AS371" s="188"/>
      <c r="AT371" s="188"/>
      <c r="AU371" s="188"/>
      <c r="AV371" s="188"/>
      <c r="AW371" s="188"/>
      <c r="AX371" s="188"/>
      <c r="AY371" s="188"/>
      <c r="AZ371" s="188"/>
      <c r="BA371" s="135"/>
    </row>
    <row r="372" spans="1:53" s="88" customFormat="1">
      <c r="A372" s="9"/>
      <c r="C372" s="91"/>
      <c r="D372" s="91"/>
      <c r="E372" s="91"/>
      <c r="F372" s="91"/>
      <c r="G372" s="136"/>
      <c r="H372" s="137"/>
      <c r="I372" s="134"/>
      <c r="J372" s="133"/>
      <c r="K372" s="133"/>
      <c r="L372" s="133"/>
      <c r="M372" s="133"/>
      <c r="N372" s="133"/>
      <c r="O372" s="133"/>
      <c r="P372" s="133"/>
      <c r="Q372" s="137"/>
      <c r="R372" s="137"/>
      <c r="S372" s="137"/>
      <c r="T372" s="219"/>
      <c r="U372" s="220"/>
      <c r="V372" s="221"/>
      <c r="W372" s="221"/>
      <c r="X372" s="221"/>
      <c r="Y372" s="221"/>
      <c r="Z372" s="221"/>
      <c r="AA372" s="221"/>
      <c r="AB372" s="221"/>
      <c r="AC372" s="221"/>
      <c r="AD372" s="221"/>
      <c r="AE372" s="221"/>
      <c r="AF372" s="222"/>
      <c r="AG372" s="136"/>
      <c r="AH372" s="136"/>
      <c r="AI372" s="139"/>
      <c r="AJ372" s="139"/>
      <c r="AK372" s="134"/>
      <c r="AL372" s="134"/>
      <c r="AM372" s="134"/>
      <c r="AN372" s="140"/>
      <c r="AO372" s="141"/>
      <c r="AP372" s="188"/>
      <c r="AQ372" s="188"/>
      <c r="AR372" s="189"/>
      <c r="AS372" s="188"/>
      <c r="AT372" s="188"/>
      <c r="AU372" s="188"/>
      <c r="AV372" s="188"/>
      <c r="AW372" s="188"/>
      <c r="AX372" s="188"/>
      <c r="AY372" s="188"/>
      <c r="AZ372" s="188"/>
      <c r="BA372" s="135"/>
    </row>
    <row r="373" spans="1:53" s="88" customFormat="1">
      <c r="A373" s="9"/>
      <c r="C373" s="91"/>
      <c r="D373" s="91"/>
      <c r="E373" s="91"/>
      <c r="F373" s="91"/>
      <c r="G373" s="136"/>
      <c r="H373" s="137"/>
      <c r="I373" s="134"/>
      <c r="J373" s="133"/>
      <c r="K373" s="133"/>
      <c r="L373" s="133"/>
      <c r="M373" s="133"/>
      <c r="N373" s="133"/>
      <c r="O373" s="133"/>
      <c r="P373" s="133"/>
      <c r="Q373" s="137"/>
      <c r="R373" s="137"/>
      <c r="S373" s="137"/>
      <c r="T373" s="219"/>
      <c r="U373" s="220"/>
      <c r="V373" s="221"/>
      <c r="W373" s="221"/>
      <c r="X373" s="221"/>
      <c r="Y373" s="221"/>
      <c r="Z373" s="221"/>
      <c r="AA373" s="221"/>
      <c r="AB373" s="221"/>
      <c r="AC373" s="221"/>
      <c r="AD373" s="221"/>
      <c r="AE373" s="221"/>
      <c r="AF373" s="222"/>
      <c r="AG373" s="136"/>
      <c r="AH373" s="136"/>
      <c r="AI373" s="139"/>
      <c r="AJ373" s="139"/>
      <c r="AK373" s="134"/>
      <c r="AL373" s="134"/>
      <c r="AM373" s="134"/>
      <c r="AN373" s="140"/>
      <c r="AO373" s="141"/>
      <c r="AP373" s="188"/>
      <c r="AQ373" s="188"/>
      <c r="AR373" s="189"/>
      <c r="AS373" s="188"/>
      <c r="AT373" s="188"/>
      <c r="AU373" s="188"/>
      <c r="AV373" s="188"/>
      <c r="AW373" s="188"/>
      <c r="AX373" s="188"/>
      <c r="AY373" s="188"/>
      <c r="AZ373" s="188"/>
      <c r="BA373" s="135"/>
    </row>
    <row r="374" spans="1:53" s="88" customFormat="1">
      <c r="A374" s="9"/>
      <c r="C374" s="91"/>
      <c r="D374" s="91"/>
      <c r="E374" s="91"/>
      <c r="F374" s="91"/>
      <c r="G374" s="136"/>
      <c r="H374" s="137"/>
      <c r="I374" s="134"/>
      <c r="J374" s="133"/>
      <c r="K374" s="133"/>
      <c r="L374" s="133"/>
      <c r="M374" s="133"/>
      <c r="N374" s="133"/>
      <c r="O374" s="133"/>
      <c r="P374" s="133"/>
      <c r="Q374" s="137"/>
      <c r="R374" s="137"/>
      <c r="S374" s="137"/>
      <c r="T374" s="219"/>
      <c r="U374" s="220"/>
      <c r="V374" s="221"/>
      <c r="W374" s="221"/>
      <c r="X374" s="221"/>
      <c r="Y374" s="221"/>
      <c r="Z374" s="221"/>
      <c r="AA374" s="221"/>
      <c r="AB374" s="221"/>
      <c r="AC374" s="221"/>
      <c r="AD374" s="221"/>
      <c r="AE374" s="221"/>
      <c r="AF374" s="222"/>
      <c r="AG374" s="136"/>
      <c r="AH374" s="136"/>
      <c r="AI374" s="139"/>
      <c r="AJ374" s="139"/>
      <c r="AK374" s="134"/>
      <c r="AL374" s="134"/>
      <c r="AM374" s="134"/>
      <c r="AN374" s="140"/>
      <c r="AO374" s="141"/>
      <c r="AP374" s="188"/>
      <c r="AQ374" s="188"/>
      <c r="AR374" s="189"/>
      <c r="AS374" s="188"/>
      <c r="AT374" s="188"/>
      <c r="AU374" s="188"/>
      <c r="AV374" s="188"/>
      <c r="AW374" s="188"/>
      <c r="AX374" s="188"/>
      <c r="AY374" s="188"/>
      <c r="AZ374" s="188"/>
      <c r="BA374" s="135"/>
    </row>
    <row r="375" spans="1:53" s="88" customFormat="1">
      <c r="A375" s="9"/>
      <c r="C375" s="91"/>
      <c r="D375" s="91"/>
      <c r="E375" s="91"/>
      <c r="F375" s="91"/>
      <c r="G375" s="136"/>
      <c r="H375" s="137"/>
      <c r="I375" s="134"/>
      <c r="J375" s="133"/>
      <c r="K375" s="133"/>
      <c r="L375" s="133"/>
      <c r="M375" s="133"/>
      <c r="N375" s="133"/>
      <c r="O375" s="133"/>
      <c r="P375" s="133"/>
      <c r="Q375" s="137"/>
      <c r="R375" s="137"/>
      <c r="S375" s="137"/>
      <c r="T375" s="219"/>
      <c r="U375" s="220"/>
      <c r="V375" s="221"/>
      <c r="W375" s="221"/>
      <c r="X375" s="221"/>
      <c r="Y375" s="221"/>
      <c r="Z375" s="221"/>
      <c r="AA375" s="221"/>
      <c r="AB375" s="221"/>
      <c r="AC375" s="221"/>
      <c r="AD375" s="221"/>
      <c r="AE375" s="221"/>
      <c r="AF375" s="222"/>
      <c r="AG375" s="136"/>
      <c r="AH375" s="136"/>
      <c r="AI375" s="139"/>
      <c r="AJ375" s="139"/>
      <c r="AK375" s="134"/>
      <c r="AL375" s="134"/>
      <c r="AM375" s="134"/>
      <c r="AN375" s="140"/>
      <c r="AO375" s="141"/>
      <c r="AP375" s="188"/>
      <c r="AQ375" s="188"/>
      <c r="AR375" s="189"/>
      <c r="AS375" s="188"/>
      <c r="AT375" s="188"/>
      <c r="AU375" s="188"/>
      <c r="AV375" s="188"/>
      <c r="AW375" s="188"/>
      <c r="AX375" s="188"/>
      <c r="AY375" s="188"/>
      <c r="AZ375" s="188"/>
      <c r="BA375" s="135"/>
    </row>
    <row r="376" spans="1:53" s="88" customFormat="1">
      <c r="A376" s="9"/>
      <c r="C376" s="91"/>
      <c r="D376" s="91"/>
      <c r="E376" s="91"/>
      <c r="F376" s="91"/>
      <c r="G376" s="136"/>
      <c r="H376" s="137"/>
      <c r="I376" s="134"/>
      <c r="J376" s="133"/>
      <c r="K376" s="133"/>
      <c r="L376" s="133"/>
      <c r="M376" s="133"/>
      <c r="N376" s="133"/>
      <c r="O376" s="133"/>
      <c r="P376" s="133"/>
      <c r="Q376" s="137"/>
      <c r="R376" s="137"/>
      <c r="S376" s="137"/>
      <c r="T376" s="219"/>
      <c r="U376" s="220"/>
      <c r="V376" s="221"/>
      <c r="W376" s="221"/>
      <c r="X376" s="221"/>
      <c r="Y376" s="221"/>
      <c r="Z376" s="221"/>
      <c r="AA376" s="221"/>
      <c r="AB376" s="221"/>
      <c r="AC376" s="221"/>
      <c r="AD376" s="221"/>
      <c r="AE376" s="221"/>
      <c r="AF376" s="222"/>
      <c r="AG376" s="136"/>
      <c r="AH376" s="136"/>
      <c r="AI376" s="139"/>
      <c r="AJ376" s="139"/>
      <c r="AK376" s="134"/>
      <c r="AL376" s="134"/>
      <c r="AM376" s="134"/>
      <c r="AN376" s="140"/>
      <c r="AO376" s="141"/>
      <c r="AP376" s="188"/>
      <c r="AQ376" s="188"/>
      <c r="AR376" s="189"/>
      <c r="AS376" s="188"/>
      <c r="AT376" s="188"/>
      <c r="AU376" s="188"/>
      <c r="AV376" s="188"/>
      <c r="AW376" s="188"/>
      <c r="AX376" s="188"/>
      <c r="AY376" s="188"/>
      <c r="AZ376" s="188"/>
      <c r="BA376" s="135"/>
    </row>
    <row r="377" spans="1:53" s="88" customFormat="1">
      <c r="A377" s="9"/>
      <c r="C377" s="91"/>
      <c r="D377" s="91"/>
      <c r="E377" s="91"/>
      <c r="F377" s="91"/>
      <c r="G377" s="136"/>
      <c r="H377" s="137"/>
      <c r="I377" s="134"/>
      <c r="J377" s="133"/>
      <c r="K377" s="133"/>
      <c r="L377" s="133"/>
      <c r="M377" s="133"/>
      <c r="N377" s="133"/>
      <c r="O377" s="133"/>
      <c r="P377" s="133"/>
      <c r="Q377" s="137"/>
      <c r="R377" s="137"/>
      <c r="S377" s="137"/>
      <c r="T377" s="219"/>
      <c r="U377" s="220"/>
      <c r="V377" s="221"/>
      <c r="W377" s="221"/>
      <c r="X377" s="221"/>
      <c r="Y377" s="221"/>
      <c r="Z377" s="221"/>
      <c r="AA377" s="221"/>
      <c r="AB377" s="221"/>
      <c r="AC377" s="221"/>
      <c r="AD377" s="221"/>
      <c r="AE377" s="221"/>
      <c r="AF377" s="222"/>
      <c r="AG377" s="136"/>
      <c r="AH377" s="136"/>
      <c r="AI377" s="139"/>
      <c r="AJ377" s="139"/>
      <c r="AK377" s="134"/>
      <c r="AL377" s="134"/>
      <c r="AM377" s="134"/>
      <c r="AN377" s="140"/>
      <c r="AO377" s="141"/>
      <c r="AP377" s="188"/>
      <c r="AQ377" s="188"/>
      <c r="AR377" s="189"/>
      <c r="AS377" s="188"/>
      <c r="AT377" s="188"/>
      <c r="AU377" s="188"/>
      <c r="AV377" s="188"/>
      <c r="AW377" s="188"/>
      <c r="AX377" s="188"/>
      <c r="AY377" s="188"/>
      <c r="AZ377" s="188"/>
      <c r="BA377" s="135"/>
    </row>
    <row r="378" spans="1:53" s="88" customFormat="1">
      <c r="A378" s="9"/>
      <c r="C378" s="91"/>
      <c r="D378" s="91"/>
      <c r="E378" s="91"/>
      <c r="F378" s="91"/>
      <c r="G378" s="136"/>
      <c r="H378" s="137"/>
      <c r="I378" s="134"/>
      <c r="J378" s="133"/>
      <c r="K378" s="133"/>
      <c r="L378" s="133"/>
      <c r="M378" s="133"/>
      <c r="N378" s="133"/>
      <c r="O378" s="133"/>
      <c r="P378" s="133"/>
      <c r="Q378" s="137"/>
      <c r="R378" s="137"/>
      <c r="S378" s="137"/>
      <c r="T378" s="219"/>
      <c r="U378" s="220"/>
      <c r="V378" s="221"/>
      <c r="W378" s="221"/>
      <c r="X378" s="221"/>
      <c r="Y378" s="221"/>
      <c r="Z378" s="221"/>
      <c r="AA378" s="221"/>
      <c r="AB378" s="221"/>
      <c r="AC378" s="221"/>
      <c r="AD378" s="221"/>
      <c r="AE378" s="221"/>
      <c r="AF378" s="222"/>
      <c r="AG378" s="136"/>
      <c r="AH378" s="136"/>
      <c r="AI378" s="139"/>
      <c r="AJ378" s="139"/>
      <c r="AK378" s="134"/>
      <c r="AL378" s="134"/>
      <c r="AM378" s="134"/>
      <c r="AN378" s="140"/>
      <c r="AO378" s="141"/>
      <c r="AP378" s="188"/>
      <c r="AQ378" s="188"/>
      <c r="AR378" s="189"/>
      <c r="AS378" s="188"/>
      <c r="AT378" s="188"/>
      <c r="AU378" s="188"/>
      <c r="AV378" s="188"/>
      <c r="AW378" s="188"/>
      <c r="AX378" s="188"/>
      <c r="AY378" s="188"/>
      <c r="AZ378" s="188"/>
      <c r="BA378" s="135"/>
    </row>
    <row r="379" spans="1:53" s="88" customFormat="1">
      <c r="A379" s="9"/>
      <c r="C379" s="91"/>
      <c r="D379" s="91"/>
      <c r="E379" s="91"/>
      <c r="F379" s="91"/>
      <c r="G379" s="136"/>
      <c r="H379" s="137"/>
      <c r="I379" s="134"/>
      <c r="J379" s="133"/>
      <c r="K379" s="133"/>
      <c r="L379" s="133"/>
      <c r="M379" s="133"/>
      <c r="N379" s="133"/>
      <c r="O379" s="133"/>
      <c r="P379" s="133"/>
      <c r="Q379" s="137"/>
      <c r="R379" s="137"/>
      <c r="S379" s="137"/>
      <c r="T379" s="219"/>
      <c r="U379" s="220"/>
      <c r="V379" s="221"/>
      <c r="W379" s="221"/>
      <c r="X379" s="221"/>
      <c r="Y379" s="221"/>
      <c r="Z379" s="221"/>
      <c r="AA379" s="221"/>
      <c r="AB379" s="221"/>
      <c r="AC379" s="221"/>
      <c r="AD379" s="221"/>
      <c r="AE379" s="221"/>
      <c r="AF379" s="222"/>
      <c r="AG379" s="136"/>
      <c r="AH379" s="136"/>
      <c r="AI379" s="139"/>
      <c r="AJ379" s="139"/>
      <c r="AK379" s="134"/>
      <c r="AL379" s="134"/>
      <c r="AM379" s="134"/>
      <c r="AN379" s="140"/>
      <c r="AO379" s="141"/>
      <c r="AP379" s="188"/>
      <c r="AQ379" s="188"/>
      <c r="AR379" s="189"/>
      <c r="AS379" s="188"/>
      <c r="AT379" s="188"/>
      <c r="AU379" s="188"/>
      <c r="AV379" s="188"/>
      <c r="AW379" s="188"/>
      <c r="AX379" s="188"/>
      <c r="AY379" s="188"/>
      <c r="AZ379" s="188"/>
      <c r="BA379" s="135"/>
    </row>
    <row r="380" spans="1:53" s="88" customFormat="1">
      <c r="A380" s="9"/>
      <c r="C380" s="91"/>
      <c r="D380" s="91"/>
      <c r="E380" s="91"/>
      <c r="F380" s="91"/>
      <c r="G380" s="136"/>
      <c r="H380" s="137"/>
      <c r="I380" s="134"/>
      <c r="J380" s="133"/>
      <c r="K380" s="133"/>
      <c r="L380" s="133"/>
      <c r="M380" s="133"/>
      <c r="N380" s="133"/>
      <c r="O380" s="133"/>
      <c r="P380" s="133"/>
      <c r="Q380" s="137"/>
      <c r="R380" s="137"/>
      <c r="S380" s="137"/>
      <c r="T380" s="219"/>
      <c r="U380" s="220"/>
      <c r="V380" s="221"/>
      <c r="W380" s="221"/>
      <c r="X380" s="221"/>
      <c r="Y380" s="221"/>
      <c r="Z380" s="221"/>
      <c r="AA380" s="221"/>
      <c r="AB380" s="221"/>
      <c r="AC380" s="221"/>
      <c r="AD380" s="221"/>
      <c r="AE380" s="221"/>
      <c r="AF380" s="222"/>
      <c r="AG380" s="136"/>
      <c r="AH380" s="136"/>
      <c r="AI380" s="139"/>
      <c r="AJ380" s="139"/>
      <c r="AK380" s="134"/>
      <c r="AL380" s="134"/>
      <c r="AM380" s="134"/>
      <c r="AN380" s="140"/>
      <c r="AO380" s="141"/>
      <c r="AP380" s="188"/>
      <c r="AQ380" s="188"/>
      <c r="AR380" s="189"/>
      <c r="AS380" s="188"/>
      <c r="AT380" s="188"/>
      <c r="AU380" s="188"/>
      <c r="AV380" s="188"/>
      <c r="AW380" s="188"/>
      <c r="AX380" s="188"/>
      <c r="AY380" s="188"/>
      <c r="AZ380" s="188"/>
      <c r="BA380" s="135"/>
    </row>
    <row r="381" spans="1:53" s="88" customFormat="1">
      <c r="A381" s="9"/>
      <c r="C381" s="91"/>
      <c r="D381" s="91"/>
      <c r="E381" s="91"/>
      <c r="F381" s="91"/>
      <c r="G381" s="136"/>
      <c r="H381" s="137"/>
      <c r="I381" s="134"/>
      <c r="J381" s="133"/>
      <c r="K381" s="133"/>
      <c r="L381" s="133"/>
      <c r="M381" s="133"/>
      <c r="N381" s="133"/>
      <c r="O381" s="133"/>
      <c r="P381" s="133"/>
      <c r="Q381" s="137"/>
      <c r="R381" s="137"/>
      <c r="S381" s="137"/>
      <c r="T381" s="219"/>
      <c r="U381" s="220"/>
      <c r="V381" s="221"/>
      <c r="W381" s="221"/>
      <c r="X381" s="221"/>
      <c r="Y381" s="221"/>
      <c r="Z381" s="221"/>
      <c r="AA381" s="221"/>
      <c r="AB381" s="221"/>
      <c r="AC381" s="221"/>
      <c r="AD381" s="221"/>
      <c r="AE381" s="221"/>
      <c r="AF381" s="222"/>
      <c r="AG381" s="136"/>
      <c r="AH381" s="136"/>
      <c r="AI381" s="139"/>
      <c r="AJ381" s="139"/>
      <c r="AK381" s="134"/>
      <c r="AL381" s="134"/>
      <c r="AM381" s="134"/>
      <c r="AN381" s="140"/>
      <c r="AO381" s="141"/>
      <c r="AP381" s="188"/>
      <c r="AQ381" s="188"/>
      <c r="AR381" s="189"/>
      <c r="AS381" s="188"/>
      <c r="AT381" s="188"/>
      <c r="AU381" s="188"/>
      <c r="AV381" s="188"/>
      <c r="AW381" s="188"/>
      <c r="AX381" s="188"/>
      <c r="AY381" s="188"/>
      <c r="AZ381" s="188"/>
      <c r="BA381" s="135"/>
    </row>
    <row r="382" spans="1:53" s="88" customFormat="1">
      <c r="A382" s="9"/>
      <c r="C382" s="91"/>
      <c r="D382" s="91"/>
      <c r="E382" s="91"/>
      <c r="F382" s="91"/>
      <c r="G382" s="136"/>
      <c r="H382" s="137"/>
      <c r="I382" s="134"/>
      <c r="J382" s="133"/>
      <c r="K382" s="133"/>
      <c r="L382" s="133"/>
      <c r="M382" s="133"/>
      <c r="N382" s="133"/>
      <c r="O382" s="133"/>
      <c r="P382" s="133"/>
      <c r="Q382" s="137"/>
      <c r="R382" s="137"/>
      <c r="S382" s="137"/>
      <c r="T382" s="219"/>
      <c r="U382" s="220"/>
      <c r="V382" s="221"/>
      <c r="W382" s="221"/>
      <c r="X382" s="221"/>
      <c r="Y382" s="221"/>
      <c r="Z382" s="221"/>
      <c r="AA382" s="221"/>
      <c r="AB382" s="221"/>
      <c r="AC382" s="221"/>
      <c r="AD382" s="221"/>
      <c r="AE382" s="221"/>
      <c r="AF382" s="222"/>
      <c r="AG382" s="136"/>
      <c r="AH382" s="136"/>
      <c r="AI382" s="139"/>
      <c r="AJ382" s="139"/>
      <c r="AK382" s="134"/>
      <c r="AL382" s="134"/>
      <c r="AM382" s="134"/>
      <c r="AN382" s="140"/>
      <c r="AO382" s="141"/>
      <c r="AP382" s="188"/>
      <c r="AQ382" s="188"/>
      <c r="AR382" s="189"/>
      <c r="AS382" s="188"/>
      <c r="AT382" s="188"/>
      <c r="AU382" s="188"/>
      <c r="AV382" s="188"/>
      <c r="AW382" s="188"/>
      <c r="AX382" s="188"/>
      <c r="AY382" s="188"/>
      <c r="AZ382" s="188"/>
      <c r="BA382" s="135"/>
    </row>
    <row r="383" spans="1:53" s="88" customFormat="1">
      <c r="A383" s="9"/>
      <c r="C383" s="91"/>
      <c r="D383" s="91"/>
      <c r="E383" s="91"/>
      <c r="F383" s="91"/>
      <c r="G383" s="136"/>
      <c r="H383" s="137"/>
      <c r="I383" s="134"/>
      <c r="J383" s="133"/>
      <c r="K383" s="133"/>
      <c r="L383" s="133"/>
      <c r="M383" s="133"/>
      <c r="N383" s="133"/>
      <c r="O383" s="133"/>
      <c r="P383" s="133"/>
      <c r="Q383" s="137"/>
      <c r="R383" s="137"/>
      <c r="S383" s="137"/>
      <c r="T383" s="219"/>
      <c r="U383" s="220"/>
      <c r="V383" s="221"/>
      <c r="W383" s="221"/>
      <c r="X383" s="221"/>
      <c r="Y383" s="221"/>
      <c r="Z383" s="221"/>
      <c r="AA383" s="221"/>
      <c r="AB383" s="221"/>
      <c r="AC383" s="221"/>
      <c r="AD383" s="221"/>
      <c r="AE383" s="221"/>
      <c r="AF383" s="222"/>
      <c r="AG383" s="136"/>
      <c r="AH383" s="136"/>
      <c r="AI383" s="139"/>
      <c r="AJ383" s="139"/>
      <c r="AK383" s="134"/>
      <c r="AL383" s="134"/>
      <c r="AM383" s="134"/>
      <c r="AN383" s="140"/>
      <c r="AO383" s="141"/>
      <c r="AP383" s="188"/>
      <c r="AQ383" s="188"/>
      <c r="AR383" s="189"/>
      <c r="AS383" s="188"/>
      <c r="AT383" s="188"/>
      <c r="AU383" s="188"/>
      <c r="AV383" s="188"/>
      <c r="AW383" s="188"/>
      <c r="AX383" s="188"/>
      <c r="AY383" s="188"/>
      <c r="AZ383" s="188"/>
      <c r="BA383" s="135"/>
    </row>
    <row r="384" spans="1:53" s="88" customFormat="1">
      <c r="A384" s="9"/>
      <c r="C384" s="91"/>
      <c r="D384" s="91"/>
      <c r="E384" s="91"/>
      <c r="F384" s="91"/>
      <c r="G384" s="136"/>
      <c r="H384" s="137"/>
      <c r="I384" s="134"/>
      <c r="J384" s="133"/>
      <c r="K384" s="133"/>
      <c r="L384" s="133"/>
      <c r="M384" s="133"/>
      <c r="N384" s="133"/>
      <c r="O384" s="133"/>
      <c r="P384" s="133"/>
      <c r="Q384" s="137"/>
      <c r="R384" s="137"/>
      <c r="S384" s="137"/>
      <c r="T384" s="219"/>
      <c r="U384" s="220"/>
      <c r="V384" s="221"/>
      <c r="W384" s="221"/>
      <c r="X384" s="221"/>
      <c r="Y384" s="221"/>
      <c r="Z384" s="221"/>
      <c r="AA384" s="221"/>
      <c r="AB384" s="221"/>
      <c r="AC384" s="221"/>
      <c r="AD384" s="221"/>
      <c r="AE384" s="221"/>
      <c r="AF384" s="222"/>
      <c r="AG384" s="136"/>
      <c r="AH384" s="136"/>
      <c r="AI384" s="139"/>
      <c r="AJ384" s="139"/>
      <c r="AK384" s="134"/>
      <c r="AL384" s="134"/>
      <c r="AM384" s="134"/>
      <c r="AN384" s="140"/>
      <c r="AO384" s="141"/>
      <c r="AP384" s="188"/>
      <c r="AQ384" s="188"/>
      <c r="AR384" s="189"/>
      <c r="AS384" s="188"/>
      <c r="AT384" s="188"/>
      <c r="AU384" s="188"/>
      <c r="AV384" s="188"/>
      <c r="AW384" s="188"/>
      <c r="AX384" s="188"/>
      <c r="AY384" s="188"/>
      <c r="AZ384" s="188"/>
      <c r="BA384" s="135"/>
    </row>
    <row r="385" spans="1:53" s="88" customFormat="1">
      <c r="A385" s="9"/>
      <c r="C385" s="91"/>
      <c r="D385" s="91"/>
      <c r="E385" s="91"/>
      <c r="F385" s="91"/>
      <c r="G385" s="136"/>
      <c r="H385" s="137"/>
      <c r="I385" s="134"/>
      <c r="J385" s="133"/>
      <c r="K385" s="133"/>
      <c r="L385" s="133"/>
      <c r="M385" s="133"/>
      <c r="N385" s="133"/>
      <c r="O385" s="133"/>
      <c r="P385" s="133"/>
      <c r="Q385" s="137"/>
      <c r="R385" s="137"/>
      <c r="S385" s="137"/>
      <c r="T385" s="219"/>
      <c r="U385" s="220"/>
      <c r="V385" s="221"/>
      <c r="W385" s="221"/>
      <c r="X385" s="221"/>
      <c r="Y385" s="221"/>
      <c r="Z385" s="221"/>
      <c r="AA385" s="221"/>
      <c r="AB385" s="221"/>
      <c r="AC385" s="221"/>
      <c r="AD385" s="221"/>
      <c r="AE385" s="221"/>
      <c r="AF385" s="222"/>
      <c r="AG385" s="136"/>
      <c r="AH385" s="136"/>
      <c r="AI385" s="139"/>
      <c r="AJ385" s="139"/>
      <c r="AK385" s="134"/>
      <c r="AL385" s="134"/>
      <c r="AM385" s="134"/>
      <c r="AN385" s="140"/>
      <c r="AO385" s="141"/>
      <c r="AP385" s="188"/>
      <c r="AQ385" s="188"/>
      <c r="AR385" s="189"/>
      <c r="AS385" s="188"/>
      <c r="AT385" s="188"/>
      <c r="AU385" s="188"/>
      <c r="AV385" s="188"/>
      <c r="AW385" s="188"/>
      <c r="AX385" s="188"/>
      <c r="AY385" s="188"/>
      <c r="AZ385" s="188"/>
      <c r="BA385" s="135"/>
    </row>
    <row r="386" spans="1:53" s="88" customFormat="1">
      <c r="A386" s="9"/>
      <c r="C386" s="91"/>
      <c r="D386" s="91"/>
      <c r="E386" s="91"/>
      <c r="F386" s="91"/>
      <c r="G386" s="136"/>
      <c r="H386" s="137"/>
      <c r="I386" s="134"/>
      <c r="J386" s="133"/>
      <c r="K386" s="133"/>
      <c r="L386" s="133"/>
      <c r="M386" s="133"/>
      <c r="N386" s="133"/>
      <c r="O386" s="133"/>
      <c r="P386" s="133"/>
      <c r="Q386" s="137"/>
      <c r="R386" s="137"/>
      <c r="S386" s="137"/>
      <c r="T386" s="219"/>
      <c r="U386" s="220"/>
      <c r="V386" s="221"/>
      <c r="W386" s="221"/>
      <c r="X386" s="221"/>
      <c r="Y386" s="221"/>
      <c r="Z386" s="221"/>
      <c r="AA386" s="221"/>
      <c r="AB386" s="221"/>
      <c r="AC386" s="221"/>
      <c r="AD386" s="221"/>
      <c r="AE386" s="221"/>
      <c r="AF386" s="222"/>
      <c r="AG386" s="136"/>
      <c r="AH386" s="136"/>
      <c r="AI386" s="139"/>
      <c r="AJ386" s="139"/>
      <c r="AK386" s="134"/>
      <c r="AL386" s="134"/>
      <c r="AM386" s="134"/>
      <c r="AN386" s="140"/>
      <c r="AO386" s="141"/>
      <c r="AP386" s="188"/>
      <c r="AQ386" s="188"/>
      <c r="AR386" s="189"/>
      <c r="AS386" s="188"/>
      <c r="AT386" s="188"/>
      <c r="AU386" s="188"/>
      <c r="AV386" s="188"/>
      <c r="AW386" s="188"/>
      <c r="AX386" s="188"/>
      <c r="AY386" s="188"/>
      <c r="AZ386" s="188"/>
      <c r="BA386" s="135"/>
    </row>
    <row r="387" spans="1:53" s="88" customFormat="1">
      <c r="A387" s="9"/>
      <c r="C387" s="91"/>
      <c r="D387" s="91"/>
      <c r="E387" s="91"/>
      <c r="F387" s="91"/>
      <c r="G387" s="136"/>
      <c r="H387" s="137"/>
      <c r="I387" s="134"/>
      <c r="J387" s="133"/>
      <c r="K387" s="133"/>
      <c r="L387" s="133"/>
      <c r="M387" s="133"/>
      <c r="N387" s="133"/>
      <c r="O387" s="133"/>
      <c r="P387" s="133"/>
      <c r="Q387" s="137"/>
      <c r="R387" s="137"/>
      <c r="S387" s="137"/>
      <c r="T387" s="219"/>
      <c r="U387" s="220"/>
      <c r="V387" s="221"/>
      <c r="W387" s="221"/>
      <c r="X387" s="221"/>
      <c r="Y387" s="221"/>
      <c r="Z387" s="221"/>
      <c r="AA387" s="221"/>
      <c r="AB387" s="221"/>
      <c r="AC387" s="221"/>
      <c r="AD387" s="221"/>
      <c r="AE387" s="221"/>
      <c r="AF387" s="222"/>
      <c r="AG387" s="136"/>
      <c r="AH387" s="136"/>
      <c r="AI387" s="139"/>
      <c r="AJ387" s="139"/>
      <c r="AK387" s="134"/>
      <c r="AL387" s="134"/>
      <c r="AM387" s="134"/>
      <c r="AN387" s="140"/>
      <c r="AO387" s="141"/>
      <c r="AP387" s="188"/>
      <c r="AQ387" s="188"/>
      <c r="AR387" s="189"/>
      <c r="AS387" s="188"/>
      <c r="AT387" s="188"/>
      <c r="AU387" s="188"/>
      <c r="AV387" s="188"/>
      <c r="AW387" s="188"/>
      <c r="AX387" s="188"/>
      <c r="AY387" s="188"/>
      <c r="AZ387" s="188"/>
      <c r="BA387" s="135"/>
    </row>
    <row r="388" spans="1:53" s="88" customFormat="1">
      <c r="A388" s="9"/>
      <c r="C388" s="91"/>
      <c r="D388" s="91"/>
      <c r="E388" s="91"/>
      <c r="F388" s="91"/>
      <c r="G388" s="136"/>
      <c r="H388" s="137"/>
      <c r="I388" s="134"/>
      <c r="J388" s="133"/>
      <c r="K388" s="133"/>
      <c r="L388" s="133"/>
      <c r="M388" s="133"/>
      <c r="N388" s="133"/>
      <c r="O388" s="133"/>
      <c r="P388" s="133"/>
      <c r="Q388" s="137"/>
      <c r="R388" s="137"/>
      <c r="S388" s="137"/>
      <c r="T388" s="219"/>
      <c r="U388" s="220"/>
      <c r="V388" s="221"/>
      <c r="W388" s="221"/>
      <c r="X388" s="221"/>
      <c r="Y388" s="221"/>
      <c r="Z388" s="221"/>
      <c r="AA388" s="221"/>
      <c r="AB388" s="221"/>
      <c r="AC388" s="221"/>
      <c r="AD388" s="221"/>
      <c r="AE388" s="221"/>
      <c r="AF388" s="222"/>
      <c r="AG388" s="136"/>
      <c r="AH388" s="136"/>
      <c r="AI388" s="139"/>
      <c r="AJ388" s="139"/>
      <c r="AK388" s="134"/>
      <c r="AL388" s="134"/>
      <c r="AM388" s="134"/>
      <c r="AN388" s="140"/>
      <c r="AO388" s="141"/>
      <c r="AP388" s="188"/>
      <c r="AQ388" s="188"/>
      <c r="AR388" s="189"/>
      <c r="AS388" s="188"/>
      <c r="AT388" s="188"/>
      <c r="AU388" s="188"/>
      <c r="AV388" s="188"/>
      <c r="AW388" s="188"/>
      <c r="AX388" s="188"/>
      <c r="AY388" s="188"/>
      <c r="AZ388" s="188"/>
      <c r="BA388" s="135"/>
    </row>
    <row r="389" spans="1:53" s="88" customFormat="1">
      <c r="A389" s="9"/>
      <c r="C389" s="91"/>
      <c r="D389" s="91"/>
      <c r="E389" s="91"/>
      <c r="F389" s="91"/>
      <c r="G389" s="136"/>
      <c r="H389" s="137"/>
      <c r="I389" s="134"/>
      <c r="J389" s="133"/>
      <c r="K389" s="133"/>
      <c r="L389" s="133"/>
      <c r="M389" s="133"/>
      <c r="N389" s="133"/>
      <c r="O389" s="133"/>
      <c r="P389" s="133"/>
      <c r="Q389" s="137"/>
      <c r="R389" s="137"/>
      <c r="S389" s="137"/>
      <c r="T389" s="219"/>
      <c r="U389" s="220"/>
      <c r="V389" s="221"/>
      <c r="W389" s="221"/>
      <c r="X389" s="221"/>
      <c r="Y389" s="221"/>
      <c r="Z389" s="221"/>
      <c r="AA389" s="221"/>
      <c r="AB389" s="221"/>
      <c r="AC389" s="221"/>
      <c r="AD389" s="221"/>
      <c r="AE389" s="221"/>
      <c r="AF389" s="222"/>
      <c r="AG389" s="136"/>
      <c r="AH389" s="136"/>
      <c r="AI389" s="139"/>
      <c r="AJ389" s="139"/>
      <c r="AK389" s="134"/>
      <c r="AL389" s="134"/>
      <c r="AM389" s="134"/>
      <c r="AN389" s="140"/>
      <c r="AO389" s="141"/>
      <c r="AP389" s="188"/>
      <c r="AQ389" s="188"/>
      <c r="AR389" s="189"/>
      <c r="AS389" s="188"/>
      <c r="AT389" s="188"/>
      <c r="AU389" s="188"/>
      <c r="AV389" s="188"/>
      <c r="AW389" s="188"/>
      <c r="AX389" s="188"/>
      <c r="AY389" s="188"/>
      <c r="AZ389" s="188"/>
      <c r="BA389" s="135"/>
    </row>
    <row r="390" spans="1:53" s="88" customFormat="1">
      <c r="A390" s="9"/>
      <c r="C390" s="91"/>
      <c r="D390" s="91"/>
      <c r="E390" s="91"/>
      <c r="F390" s="91"/>
      <c r="G390" s="136"/>
      <c r="H390" s="137"/>
      <c r="I390" s="134"/>
      <c r="J390" s="133"/>
      <c r="K390" s="133"/>
      <c r="L390" s="133"/>
      <c r="M390" s="133"/>
      <c r="N390" s="133"/>
      <c r="O390" s="133"/>
      <c r="P390" s="133"/>
      <c r="Q390" s="137"/>
      <c r="R390" s="137"/>
      <c r="S390" s="137"/>
      <c r="T390" s="219"/>
      <c r="U390" s="220"/>
      <c r="V390" s="221"/>
      <c r="W390" s="221"/>
      <c r="X390" s="221"/>
      <c r="Y390" s="221"/>
      <c r="Z390" s="221"/>
      <c r="AA390" s="221"/>
      <c r="AB390" s="221"/>
      <c r="AC390" s="221"/>
      <c r="AD390" s="221"/>
      <c r="AE390" s="221"/>
      <c r="AF390" s="222"/>
      <c r="AG390" s="136"/>
      <c r="AH390" s="136"/>
      <c r="AI390" s="139"/>
      <c r="AJ390" s="139"/>
      <c r="AK390" s="134"/>
      <c r="AL390" s="134"/>
      <c r="AM390" s="134"/>
      <c r="AN390" s="140"/>
      <c r="AO390" s="141"/>
      <c r="AP390" s="188"/>
      <c r="AQ390" s="188"/>
      <c r="AR390" s="189"/>
      <c r="AS390" s="188"/>
      <c r="AT390" s="188"/>
      <c r="AU390" s="188"/>
      <c r="AV390" s="188"/>
      <c r="AW390" s="188"/>
      <c r="AX390" s="188"/>
      <c r="AY390" s="188"/>
      <c r="AZ390" s="188"/>
      <c r="BA390" s="135"/>
    </row>
    <row r="391" spans="1:53" s="88" customFormat="1">
      <c r="A391" s="9"/>
      <c r="C391" s="91"/>
      <c r="D391" s="91"/>
      <c r="E391" s="91"/>
      <c r="F391" s="91"/>
      <c r="G391" s="136"/>
      <c r="H391" s="137"/>
      <c r="I391" s="134"/>
      <c r="J391" s="133"/>
      <c r="K391" s="133"/>
      <c r="L391" s="133"/>
      <c r="M391" s="133"/>
      <c r="N391" s="133"/>
      <c r="O391" s="133"/>
      <c r="P391" s="133"/>
      <c r="Q391" s="137"/>
      <c r="R391" s="137"/>
      <c r="S391" s="137"/>
      <c r="T391" s="219"/>
      <c r="U391" s="220"/>
      <c r="V391" s="221"/>
      <c r="W391" s="221"/>
      <c r="X391" s="221"/>
      <c r="Y391" s="221"/>
      <c r="Z391" s="221"/>
      <c r="AA391" s="221"/>
      <c r="AB391" s="221"/>
      <c r="AC391" s="221"/>
      <c r="AD391" s="221"/>
      <c r="AE391" s="221"/>
      <c r="AF391" s="222"/>
      <c r="AG391" s="136"/>
      <c r="AH391" s="136"/>
      <c r="AI391" s="139"/>
      <c r="AJ391" s="139"/>
      <c r="AK391" s="134"/>
      <c r="AL391" s="134"/>
      <c r="AM391" s="134"/>
      <c r="AN391" s="140"/>
      <c r="AO391" s="141"/>
      <c r="AP391" s="188"/>
      <c r="AQ391" s="188"/>
      <c r="AR391" s="189"/>
      <c r="AS391" s="188"/>
      <c r="AT391" s="188"/>
      <c r="AU391" s="188"/>
      <c r="AV391" s="188"/>
      <c r="AW391" s="188"/>
      <c r="AX391" s="188"/>
      <c r="AY391" s="188"/>
      <c r="AZ391" s="188"/>
      <c r="BA391" s="135"/>
    </row>
    <row r="392" spans="1:53" s="88" customFormat="1">
      <c r="A392" s="9"/>
      <c r="C392" s="91"/>
      <c r="D392" s="91"/>
      <c r="E392" s="91"/>
      <c r="F392" s="91"/>
      <c r="G392" s="136"/>
      <c r="H392" s="137"/>
      <c r="I392" s="134"/>
      <c r="J392" s="133"/>
      <c r="K392" s="133"/>
      <c r="L392" s="133"/>
      <c r="M392" s="133"/>
      <c r="N392" s="133"/>
      <c r="O392" s="133"/>
      <c r="P392" s="133"/>
      <c r="Q392" s="137"/>
      <c r="R392" s="137"/>
      <c r="S392" s="137"/>
      <c r="T392" s="219"/>
      <c r="U392" s="220"/>
      <c r="V392" s="221"/>
      <c r="W392" s="221"/>
      <c r="X392" s="221"/>
      <c r="Y392" s="221"/>
      <c r="Z392" s="221"/>
      <c r="AA392" s="221"/>
      <c r="AB392" s="221"/>
      <c r="AC392" s="221"/>
      <c r="AD392" s="221"/>
      <c r="AE392" s="221"/>
      <c r="AF392" s="222"/>
      <c r="AG392" s="136"/>
      <c r="AH392" s="136"/>
      <c r="AI392" s="139"/>
      <c r="AJ392" s="139"/>
      <c r="AK392" s="134"/>
      <c r="AL392" s="134"/>
      <c r="AM392" s="134"/>
      <c r="AN392" s="140"/>
      <c r="AO392" s="141"/>
      <c r="AP392" s="188"/>
      <c r="AQ392" s="188"/>
      <c r="AR392" s="189"/>
      <c r="AS392" s="188"/>
      <c r="AT392" s="188"/>
      <c r="AU392" s="188"/>
      <c r="AV392" s="188"/>
      <c r="AW392" s="188"/>
      <c r="AX392" s="188"/>
      <c r="AY392" s="188"/>
      <c r="AZ392" s="188"/>
      <c r="BA392" s="135"/>
    </row>
    <row r="393" spans="1:53" s="88" customFormat="1">
      <c r="A393" s="9"/>
      <c r="C393" s="91"/>
      <c r="D393" s="91"/>
      <c r="E393" s="91"/>
      <c r="F393" s="91"/>
      <c r="G393" s="136"/>
      <c r="H393" s="137"/>
      <c r="I393" s="134"/>
      <c r="J393" s="133"/>
      <c r="K393" s="133"/>
      <c r="L393" s="133"/>
      <c r="M393" s="133"/>
      <c r="N393" s="133"/>
      <c r="O393" s="133"/>
      <c r="P393" s="133"/>
      <c r="Q393" s="137"/>
      <c r="R393" s="137"/>
      <c r="S393" s="137"/>
      <c r="T393" s="219"/>
      <c r="U393" s="220"/>
      <c r="V393" s="221"/>
      <c r="W393" s="221"/>
      <c r="X393" s="221"/>
      <c r="Y393" s="221"/>
      <c r="Z393" s="221"/>
      <c r="AA393" s="221"/>
      <c r="AB393" s="221"/>
      <c r="AC393" s="221"/>
      <c r="AD393" s="221"/>
      <c r="AE393" s="221"/>
      <c r="AF393" s="222"/>
      <c r="AG393" s="136"/>
      <c r="AH393" s="136"/>
      <c r="AI393" s="139"/>
      <c r="AJ393" s="139"/>
      <c r="AK393" s="134"/>
      <c r="AL393" s="134"/>
      <c r="AM393" s="134"/>
      <c r="AN393" s="140"/>
      <c r="AO393" s="141"/>
      <c r="AP393" s="188"/>
      <c r="AQ393" s="188"/>
      <c r="AR393" s="189"/>
      <c r="AS393" s="188"/>
      <c r="AT393" s="188"/>
      <c r="AU393" s="188"/>
      <c r="AV393" s="188"/>
      <c r="AW393" s="188"/>
      <c r="AX393" s="188"/>
      <c r="AY393" s="188"/>
      <c r="AZ393" s="188"/>
      <c r="BA393" s="135"/>
    </row>
    <row r="394" spans="1:53" s="88" customFormat="1">
      <c r="A394" s="9"/>
      <c r="C394" s="91"/>
      <c r="D394" s="91"/>
      <c r="E394" s="91"/>
      <c r="F394" s="91"/>
      <c r="G394" s="136"/>
      <c r="H394" s="137"/>
      <c r="I394" s="134"/>
      <c r="J394" s="133"/>
      <c r="K394" s="133"/>
      <c r="L394" s="133"/>
      <c r="M394" s="133"/>
      <c r="N394" s="133"/>
      <c r="O394" s="133"/>
      <c r="P394" s="133"/>
      <c r="Q394" s="137"/>
      <c r="R394" s="137"/>
      <c r="S394" s="137"/>
      <c r="T394" s="219"/>
      <c r="U394" s="220"/>
      <c r="V394" s="221"/>
      <c r="W394" s="221"/>
      <c r="X394" s="221"/>
      <c r="Y394" s="221"/>
      <c r="Z394" s="221"/>
      <c r="AA394" s="221"/>
      <c r="AB394" s="221"/>
      <c r="AC394" s="221"/>
      <c r="AD394" s="221"/>
      <c r="AE394" s="221"/>
      <c r="AF394" s="222"/>
      <c r="AG394" s="136"/>
      <c r="AH394" s="136"/>
      <c r="AI394" s="139"/>
      <c r="AJ394" s="139"/>
      <c r="AK394" s="134"/>
      <c r="AL394" s="134"/>
      <c r="AM394" s="134"/>
      <c r="AN394" s="140"/>
      <c r="AO394" s="141"/>
      <c r="AP394" s="188"/>
      <c r="AQ394" s="188"/>
      <c r="AR394" s="189"/>
      <c r="AS394" s="188"/>
      <c r="AT394" s="188"/>
      <c r="AU394" s="188"/>
      <c r="AV394" s="188"/>
      <c r="AW394" s="188"/>
      <c r="AX394" s="188"/>
      <c r="AY394" s="188"/>
      <c r="AZ394" s="188"/>
      <c r="BA394" s="135"/>
    </row>
    <row r="395" spans="1:53" s="88" customFormat="1">
      <c r="A395" s="9"/>
      <c r="C395" s="91"/>
      <c r="D395" s="91"/>
      <c r="E395" s="91"/>
      <c r="F395" s="91"/>
      <c r="G395" s="136"/>
      <c r="H395" s="137"/>
      <c r="I395" s="134"/>
      <c r="J395" s="133"/>
      <c r="K395" s="133"/>
      <c r="L395" s="133"/>
      <c r="M395" s="133"/>
      <c r="N395" s="133"/>
      <c r="O395" s="133"/>
      <c r="P395" s="133"/>
      <c r="Q395" s="137"/>
      <c r="R395" s="137"/>
      <c r="S395" s="137"/>
      <c r="T395" s="219"/>
      <c r="U395" s="220"/>
      <c r="V395" s="221"/>
      <c r="W395" s="221"/>
      <c r="X395" s="221"/>
      <c r="Y395" s="221"/>
      <c r="Z395" s="221"/>
      <c r="AA395" s="221"/>
      <c r="AB395" s="221"/>
      <c r="AC395" s="221"/>
      <c r="AD395" s="221"/>
      <c r="AE395" s="221"/>
      <c r="AF395" s="222"/>
      <c r="AG395" s="136"/>
      <c r="AH395" s="136"/>
      <c r="AI395" s="139"/>
      <c r="AJ395" s="139"/>
      <c r="AK395" s="134"/>
      <c r="AL395" s="134"/>
      <c r="AM395" s="134"/>
      <c r="AN395" s="140"/>
      <c r="AO395" s="141"/>
      <c r="AP395" s="188"/>
      <c r="AQ395" s="188"/>
      <c r="AR395" s="189"/>
      <c r="AS395" s="188"/>
      <c r="AT395" s="188"/>
      <c r="AU395" s="188"/>
      <c r="AV395" s="188"/>
      <c r="AW395" s="188"/>
      <c r="AX395" s="188"/>
      <c r="AY395" s="188"/>
      <c r="AZ395" s="188"/>
      <c r="BA395" s="135"/>
    </row>
    <row r="396" spans="1:53" s="88" customFormat="1">
      <c r="A396" s="9"/>
      <c r="C396" s="91"/>
      <c r="D396" s="91"/>
      <c r="E396" s="91"/>
      <c r="F396" s="91"/>
      <c r="G396" s="136"/>
      <c r="H396" s="137"/>
      <c r="I396" s="134"/>
      <c r="J396" s="133"/>
      <c r="K396" s="133"/>
      <c r="L396" s="133"/>
      <c r="M396" s="133"/>
      <c r="N396" s="133"/>
      <c r="O396" s="133"/>
      <c r="P396" s="133"/>
      <c r="Q396" s="137"/>
      <c r="R396" s="137"/>
      <c r="S396" s="137"/>
      <c r="T396" s="219"/>
      <c r="U396" s="220"/>
      <c r="V396" s="221"/>
      <c r="W396" s="221"/>
      <c r="X396" s="221"/>
      <c r="Y396" s="221"/>
      <c r="Z396" s="221"/>
      <c r="AA396" s="221"/>
      <c r="AB396" s="221"/>
      <c r="AC396" s="221"/>
      <c r="AD396" s="221"/>
      <c r="AE396" s="221"/>
      <c r="AF396" s="222"/>
      <c r="AG396" s="136"/>
      <c r="AH396" s="136"/>
      <c r="AI396" s="139"/>
      <c r="AJ396" s="139"/>
      <c r="AK396" s="134"/>
      <c r="AL396" s="134"/>
      <c r="AM396" s="134"/>
      <c r="AN396" s="140"/>
      <c r="AO396" s="141"/>
      <c r="AP396" s="188"/>
      <c r="AQ396" s="188"/>
      <c r="AR396" s="189"/>
      <c r="AS396" s="188"/>
      <c r="AT396" s="188"/>
      <c r="AU396" s="188"/>
      <c r="AV396" s="188"/>
      <c r="AW396" s="188"/>
      <c r="AX396" s="188"/>
      <c r="AY396" s="188"/>
      <c r="AZ396" s="188"/>
      <c r="BA396" s="135"/>
    </row>
    <row r="397" spans="1:53" s="88" customFormat="1">
      <c r="A397" s="9"/>
      <c r="C397" s="91"/>
      <c r="D397" s="91"/>
      <c r="E397" s="91"/>
      <c r="F397" s="91"/>
      <c r="G397" s="136"/>
      <c r="H397" s="137"/>
      <c r="I397" s="134"/>
      <c r="J397" s="133"/>
      <c r="K397" s="133"/>
      <c r="L397" s="133"/>
      <c r="M397" s="133"/>
      <c r="N397" s="133"/>
      <c r="O397" s="133"/>
      <c r="P397" s="133"/>
      <c r="Q397" s="137"/>
      <c r="R397" s="137"/>
      <c r="S397" s="137"/>
      <c r="T397" s="219"/>
      <c r="U397" s="220"/>
      <c r="V397" s="221"/>
      <c r="W397" s="221"/>
      <c r="X397" s="221"/>
      <c r="Y397" s="221"/>
      <c r="Z397" s="221"/>
      <c r="AA397" s="221"/>
      <c r="AB397" s="221"/>
      <c r="AC397" s="221"/>
      <c r="AD397" s="221"/>
      <c r="AE397" s="221"/>
      <c r="AF397" s="222"/>
      <c r="AG397" s="136"/>
      <c r="AH397" s="136"/>
      <c r="AI397" s="139"/>
      <c r="AJ397" s="139"/>
      <c r="AK397" s="134"/>
      <c r="AL397" s="134"/>
      <c r="AM397" s="134"/>
      <c r="AN397" s="140"/>
      <c r="AO397" s="141"/>
      <c r="AP397" s="188"/>
      <c r="AQ397" s="188"/>
      <c r="AR397" s="189"/>
      <c r="AS397" s="188"/>
      <c r="AT397" s="188"/>
      <c r="AU397" s="188"/>
      <c r="AV397" s="188"/>
      <c r="AW397" s="188"/>
      <c r="AX397" s="188"/>
      <c r="AY397" s="188"/>
      <c r="AZ397" s="188"/>
      <c r="BA397" s="135"/>
    </row>
    <row r="398" spans="1:53" s="88" customFormat="1">
      <c r="A398" s="9"/>
      <c r="C398" s="91"/>
      <c r="D398" s="91"/>
      <c r="E398" s="91"/>
      <c r="F398" s="91"/>
      <c r="G398" s="136"/>
      <c r="H398" s="137"/>
      <c r="I398" s="134"/>
      <c r="J398" s="133"/>
      <c r="K398" s="133"/>
      <c r="L398" s="133"/>
      <c r="M398" s="133"/>
      <c r="N398" s="133"/>
      <c r="O398" s="133"/>
      <c r="P398" s="133"/>
      <c r="Q398" s="137"/>
      <c r="R398" s="137"/>
      <c r="S398" s="137"/>
      <c r="T398" s="219"/>
      <c r="U398" s="220"/>
      <c r="V398" s="221"/>
      <c r="W398" s="221"/>
      <c r="X398" s="221"/>
      <c r="Y398" s="221"/>
      <c r="Z398" s="221"/>
      <c r="AA398" s="221"/>
      <c r="AB398" s="221"/>
      <c r="AC398" s="221"/>
      <c r="AD398" s="221"/>
      <c r="AE398" s="221"/>
      <c r="AF398" s="222"/>
      <c r="AG398" s="136"/>
      <c r="AH398" s="136"/>
      <c r="AI398" s="139"/>
      <c r="AJ398" s="139"/>
      <c r="AK398" s="134"/>
      <c r="AL398" s="134"/>
      <c r="AM398" s="134"/>
      <c r="AN398" s="140"/>
      <c r="AO398" s="141"/>
      <c r="AP398" s="188"/>
      <c r="AQ398" s="188"/>
      <c r="AR398" s="189"/>
      <c r="AS398" s="188"/>
      <c r="AT398" s="188"/>
      <c r="AU398" s="188"/>
      <c r="AV398" s="188"/>
      <c r="AW398" s="188"/>
      <c r="AX398" s="188"/>
      <c r="AY398" s="188"/>
      <c r="AZ398" s="188"/>
      <c r="BA398" s="135"/>
    </row>
    <row r="399" spans="1:53" s="88" customFormat="1">
      <c r="A399" s="9"/>
      <c r="C399" s="91"/>
      <c r="D399" s="91"/>
      <c r="E399" s="91"/>
      <c r="F399" s="91"/>
      <c r="G399" s="136"/>
      <c r="H399" s="137"/>
      <c r="I399" s="134"/>
      <c r="J399" s="133"/>
      <c r="K399" s="133"/>
      <c r="L399" s="133"/>
      <c r="M399" s="133"/>
      <c r="N399" s="133"/>
      <c r="O399" s="133"/>
      <c r="P399" s="133"/>
      <c r="Q399" s="137"/>
      <c r="R399" s="137"/>
      <c r="S399" s="137"/>
      <c r="T399" s="219"/>
      <c r="U399" s="220"/>
      <c r="V399" s="221"/>
      <c r="W399" s="221"/>
      <c r="X399" s="221"/>
      <c r="Y399" s="221"/>
      <c r="Z399" s="221"/>
      <c r="AA399" s="221"/>
      <c r="AB399" s="221"/>
      <c r="AC399" s="221"/>
      <c r="AD399" s="221"/>
      <c r="AE399" s="221"/>
      <c r="AF399" s="222"/>
      <c r="AG399" s="136"/>
      <c r="AH399" s="136"/>
      <c r="AI399" s="139"/>
      <c r="AJ399" s="139"/>
      <c r="AK399" s="134"/>
      <c r="AL399" s="134"/>
      <c r="AM399" s="134"/>
      <c r="AN399" s="140"/>
      <c r="AO399" s="141"/>
      <c r="AP399" s="188"/>
      <c r="AQ399" s="188"/>
      <c r="AR399" s="189"/>
      <c r="AS399" s="188"/>
      <c r="AT399" s="188"/>
      <c r="AU399" s="188"/>
      <c r="AV399" s="188"/>
      <c r="AW399" s="188"/>
      <c r="AX399" s="188"/>
      <c r="AY399" s="188"/>
      <c r="AZ399" s="188"/>
      <c r="BA399" s="135"/>
    </row>
    <row r="400" spans="1:53" s="88" customFormat="1">
      <c r="A400" s="9"/>
      <c r="C400" s="91"/>
      <c r="D400" s="91"/>
      <c r="E400" s="91"/>
      <c r="F400" s="91"/>
      <c r="G400" s="136"/>
      <c r="H400" s="137"/>
      <c r="I400" s="134"/>
      <c r="J400" s="133"/>
      <c r="K400" s="133"/>
      <c r="L400" s="133"/>
      <c r="M400" s="133"/>
      <c r="N400" s="133"/>
      <c r="O400" s="133"/>
      <c r="P400" s="133"/>
      <c r="Q400" s="137"/>
      <c r="R400" s="137"/>
      <c r="S400" s="137"/>
      <c r="T400" s="219"/>
      <c r="U400" s="220"/>
      <c r="V400" s="221"/>
      <c r="W400" s="221"/>
      <c r="X400" s="221"/>
      <c r="Y400" s="221"/>
      <c r="Z400" s="221"/>
      <c r="AA400" s="221"/>
      <c r="AB400" s="221"/>
      <c r="AC400" s="221"/>
      <c r="AD400" s="221"/>
      <c r="AE400" s="221"/>
      <c r="AF400" s="222"/>
      <c r="AG400" s="136"/>
      <c r="AH400" s="136"/>
      <c r="AI400" s="139"/>
      <c r="AJ400" s="139"/>
      <c r="AK400" s="134"/>
      <c r="AL400" s="134"/>
      <c r="AM400" s="134"/>
      <c r="AN400" s="140"/>
      <c r="AO400" s="141"/>
      <c r="AP400" s="188"/>
      <c r="AQ400" s="188"/>
      <c r="AR400" s="189"/>
      <c r="AS400" s="188"/>
      <c r="AT400" s="188"/>
      <c r="AU400" s="188"/>
      <c r="AV400" s="188"/>
      <c r="AW400" s="188"/>
      <c r="AX400" s="188"/>
      <c r="AY400" s="188"/>
      <c r="AZ400" s="188"/>
      <c r="BA400" s="135"/>
    </row>
    <row r="401" spans="1:53" s="88" customFormat="1">
      <c r="A401" s="9"/>
      <c r="C401" s="91"/>
      <c r="D401" s="91"/>
      <c r="E401" s="91"/>
      <c r="F401" s="91"/>
      <c r="G401" s="136"/>
      <c r="H401" s="137"/>
      <c r="I401" s="134"/>
      <c r="J401" s="133"/>
      <c r="K401" s="133"/>
      <c r="L401" s="133"/>
      <c r="M401" s="133"/>
      <c r="N401" s="133"/>
      <c r="O401" s="133"/>
      <c r="P401" s="133"/>
      <c r="Q401" s="137"/>
      <c r="R401" s="137"/>
      <c r="S401" s="137"/>
      <c r="T401" s="219"/>
      <c r="U401" s="220"/>
      <c r="V401" s="221"/>
      <c r="W401" s="221"/>
      <c r="X401" s="221"/>
      <c r="Y401" s="221"/>
      <c r="Z401" s="221"/>
      <c r="AA401" s="221"/>
      <c r="AB401" s="221"/>
      <c r="AC401" s="221"/>
      <c r="AD401" s="221"/>
      <c r="AE401" s="221"/>
      <c r="AF401" s="222"/>
      <c r="AG401" s="136"/>
      <c r="AH401" s="136"/>
      <c r="AI401" s="139"/>
      <c r="AJ401" s="139"/>
      <c r="AK401" s="134"/>
      <c r="AL401" s="134"/>
      <c r="AM401" s="134"/>
      <c r="AN401" s="140"/>
      <c r="AO401" s="141"/>
      <c r="AP401" s="188"/>
      <c r="AQ401" s="188"/>
      <c r="AR401" s="189"/>
      <c r="AS401" s="188"/>
      <c r="AT401" s="188"/>
      <c r="AU401" s="188"/>
      <c r="AV401" s="188"/>
      <c r="AW401" s="188"/>
      <c r="AX401" s="188"/>
      <c r="AY401" s="188"/>
      <c r="AZ401" s="188"/>
      <c r="BA401" s="135"/>
    </row>
    <row r="402" spans="1:53" s="88" customFormat="1">
      <c r="A402" s="9"/>
      <c r="C402" s="91"/>
      <c r="D402" s="91"/>
      <c r="E402" s="91"/>
      <c r="F402" s="91"/>
      <c r="G402" s="136"/>
      <c r="H402" s="137"/>
      <c r="I402" s="134"/>
      <c r="J402" s="133"/>
      <c r="K402" s="133"/>
      <c r="L402" s="133"/>
      <c r="M402" s="133"/>
      <c r="N402" s="133"/>
      <c r="O402" s="133"/>
      <c r="P402" s="133"/>
      <c r="Q402" s="137"/>
      <c r="R402" s="137"/>
      <c r="S402" s="137"/>
      <c r="T402" s="219"/>
      <c r="U402" s="220"/>
      <c r="V402" s="221"/>
      <c r="W402" s="221"/>
      <c r="X402" s="221"/>
      <c r="Y402" s="221"/>
      <c r="Z402" s="221"/>
      <c r="AA402" s="221"/>
      <c r="AB402" s="221"/>
      <c r="AC402" s="221"/>
      <c r="AD402" s="221"/>
      <c r="AE402" s="221"/>
      <c r="AF402" s="222"/>
      <c r="AG402" s="136"/>
      <c r="AH402" s="136"/>
      <c r="AI402" s="139"/>
      <c r="AJ402" s="139"/>
      <c r="AK402" s="134"/>
      <c r="AL402" s="134"/>
      <c r="AM402" s="134"/>
      <c r="AN402" s="140"/>
      <c r="AO402" s="141"/>
      <c r="AP402" s="188"/>
      <c r="AQ402" s="188"/>
      <c r="AR402" s="189"/>
      <c r="AS402" s="188"/>
      <c r="AT402" s="188"/>
      <c r="AU402" s="188"/>
      <c r="AV402" s="188"/>
      <c r="AW402" s="188"/>
      <c r="AX402" s="188"/>
      <c r="AY402" s="188"/>
      <c r="AZ402" s="188"/>
      <c r="BA402" s="135"/>
    </row>
    <row r="403" spans="1:53" s="88" customFormat="1">
      <c r="A403" s="9"/>
      <c r="C403" s="91"/>
      <c r="D403" s="91"/>
      <c r="E403" s="91"/>
      <c r="F403" s="91"/>
      <c r="G403" s="136"/>
      <c r="H403" s="137"/>
      <c r="I403" s="134"/>
      <c r="J403" s="133"/>
      <c r="K403" s="133"/>
      <c r="L403" s="133"/>
      <c r="M403" s="133"/>
      <c r="N403" s="133"/>
      <c r="O403" s="133"/>
      <c r="P403" s="133"/>
      <c r="Q403" s="137"/>
      <c r="R403" s="137"/>
      <c r="S403" s="137"/>
      <c r="T403" s="219"/>
      <c r="U403" s="220"/>
      <c r="V403" s="221"/>
      <c r="W403" s="221"/>
      <c r="X403" s="221"/>
      <c r="Y403" s="221"/>
      <c r="Z403" s="221"/>
      <c r="AA403" s="221"/>
      <c r="AB403" s="221"/>
      <c r="AC403" s="221"/>
      <c r="AD403" s="221"/>
      <c r="AE403" s="221"/>
      <c r="AF403" s="222"/>
      <c r="AG403" s="136"/>
      <c r="AH403" s="136"/>
      <c r="AI403" s="139"/>
      <c r="AJ403" s="139"/>
      <c r="AK403" s="134"/>
      <c r="AL403" s="134"/>
      <c r="AM403" s="134"/>
      <c r="AN403" s="140"/>
      <c r="AO403" s="141"/>
      <c r="AP403" s="188"/>
      <c r="AQ403" s="188"/>
      <c r="AR403" s="189"/>
      <c r="AS403" s="188"/>
      <c r="AT403" s="188"/>
      <c r="AU403" s="188"/>
      <c r="AV403" s="188"/>
      <c r="AW403" s="188"/>
      <c r="AX403" s="188"/>
      <c r="AY403" s="188"/>
      <c r="AZ403" s="188"/>
      <c r="BA403" s="135"/>
    </row>
    <row r="404" spans="1:53" s="88" customFormat="1">
      <c r="A404" s="9"/>
      <c r="C404" s="91"/>
      <c r="D404" s="91"/>
      <c r="E404" s="91"/>
      <c r="F404" s="91"/>
      <c r="G404" s="136"/>
      <c r="H404" s="137"/>
      <c r="I404" s="134"/>
      <c r="J404" s="133"/>
      <c r="K404" s="133"/>
      <c r="L404" s="133"/>
      <c r="M404" s="133"/>
      <c r="N404" s="133"/>
      <c r="O404" s="133"/>
      <c r="P404" s="133"/>
      <c r="Q404" s="137"/>
      <c r="R404" s="137"/>
      <c r="S404" s="137"/>
      <c r="T404" s="219"/>
      <c r="U404" s="220"/>
      <c r="V404" s="221"/>
      <c r="W404" s="221"/>
      <c r="X404" s="221"/>
      <c r="Y404" s="221"/>
      <c r="Z404" s="221"/>
      <c r="AA404" s="221"/>
      <c r="AB404" s="221"/>
      <c r="AC404" s="221"/>
      <c r="AD404" s="221"/>
      <c r="AE404" s="221"/>
      <c r="AF404" s="222"/>
      <c r="AG404" s="136"/>
      <c r="AH404" s="136"/>
      <c r="AI404" s="139"/>
      <c r="AJ404" s="139"/>
      <c r="AK404" s="134"/>
      <c r="AL404" s="134"/>
      <c r="AM404" s="134"/>
      <c r="AN404" s="140"/>
      <c r="AO404" s="141"/>
      <c r="AP404" s="188"/>
      <c r="AQ404" s="188"/>
      <c r="AR404" s="189"/>
      <c r="AS404" s="188"/>
      <c r="AT404" s="188"/>
      <c r="AU404" s="188"/>
      <c r="AV404" s="188"/>
      <c r="AW404" s="188"/>
      <c r="AX404" s="188"/>
      <c r="AY404" s="188"/>
      <c r="AZ404" s="188"/>
      <c r="BA404" s="135"/>
    </row>
    <row r="405" spans="1:53" s="88" customFormat="1">
      <c r="A405" s="9"/>
      <c r="C405" s="91"/>
      <c r="D405" s="91"/>
      <c r="E405" s="91"/>
      <c r="F405" s="91"/>
      <c r="G405" s="136"/>
      <c r="H405" s="137"/>
      <c r="I405" s="134"/>
      <c r="J405" s="133"/>
      <c r="K405" s="133"/>
      <c r="L405" s="133"/>
      <c r="M405" s="133"/>
      <c r="N405" s="133"/>
      <c r="O405" s="133"/>
      <c r="P405" s="133"/>
      <c r="Q405" s="137"/>
      <c r="R405" s="137"/>
      <c r="S405" s="137"/>
      <c r="T405" s="219"/>
      <c r="U405" s="220"/>
      <c r="V405" s="221"/>
      <c r="W405" s="221"/>
      <c r="X405" s="221"/>
      <c r="Y405" s="221"/>
      <c r="Z405" s="221"/>
      <c r="AA405" s="221"/>
      <c r="AB405" s="221"/>
      <c r="AC405" s="221"/>
      <c r="AD405" s="221"/>
      <c r="AE405" s="221"/>
      <c r="AF405" s="222"/>
      <c r="AG405" s="136"/>
      <c r="AH405" s="136"/>
      <c r="AI405" s="139"/>
      <c r="AJ405" s="139"/>
      <c r="AK405" s="134"/>
      <c r="AL405" s="134"/>
      <c r="AM405" s="134"/>
      <c r="AN405" s="140"/>
      <c r="AO405" s="141"/>
      <c r="AP405" s="188"/>
      <c r="AQ405" s="188"/>
      <c r="AR405" s="189"/>
      <c r="AS405" s="188"/>
      <c r="AT405" s="188"/>
      <c r="AU405" s="188"/>
      <c r="AV405" s="188"/>
      <c r="AW405" s="188"/>
      <c r="AX405" s="188"/>
      <c r="AY405" s="188"/>
      <c r="AZ405" s="188"/>
      <c r="BA405" s="135"/>
    </row>
    <row r="406" spans="1:53" s="88" customFormat="1">
      <c r="A406" s="9"/>
      <c r="C406" s="91"/>
      <c r="D406" s="91"/>
      <c r="E406" s="91"/>
      <c r="F406" s="91"/>
      <c r="G406" s="136"/>
      <c r="H406" s="137"/>
      <c r="I406" s="134"/>
      <c r="J406" s="133"/>
      <c r="K406" s="133"/>
      <c r="L406" s="133"/>
      <c r="M406" s="133"/>
      <c r="N406" s="133"/>
      <c r="O406" s="133"/>
      <c r="P406" s="133"/>
      <c r="Q406" s="137"/>
      <c r="R406" s="137"/>
      <c r="S406" s="137"/>
      <c r="T406" s="219"/>
      <c r="U406" s="220"/>
      <c r="V406" s="221"/>
      <c r="W406" s="221"/>
      <c r="X406" s="221"/>
      <c r="Y406" s="221"/>
      <c r="Z406" s="221"/>
      <c r="AA406" s="221"/>
      <c r="AB406" s="221"/>
      <c r="AC406" s="221"/>
      <c r="AD406" s="221"/>
      <c r="AE406" s="221"/>
      <c r="AF406" s="222"/>
      <c r="AG406" s="136"/>
      <c r="AH406" s="136"/>
      <c r="AI406" s="139"/>
      <c r="AJ406" s="139"/>
      <c r="AK406" s="134"/>
      <c r="AL406" s="134"/>
      <c r="AM406" s="134"/>
      <c r="AN406" s="140"/>
      <c r="AO406" s="141"/>
      <c r="AP406" s="188"/>
      <c r="AQ406" s="188"/>
      <c r="AR406" s="189"/>
      <c r="AS406" s="188"/>
      <c r="AT406" s="188"/>
      <c r="AU406" s="188"/>
      <c r="AV406" s="188"/>
      <c r="AW406" s="188"/>
      <c r="AX406" s="188"/>
      <c r="AY406" s="188"/>
      <c r="AZ406" s="188"/>
      <c r="BA406" s="135"/>
    </row>
    <row r="407" spans="1:53" s="88" customFormat="1">
      <c r="A407" s="9"/>
      <c r="C407" s="91"/>
      <c r="D407" s="91"/>
      <c r="E407" s="91"/>
      <c r="F407" s="91"/>
      <c r="G407" s="136"/>
      <c r="H407" s="137"/>
      <c r="I407" s="134"/>
      <c r="J407" s="133"/>
      <c r="K407" s="133"/>
      <c r="L407" s="133"/>
      <c r="M407" s="133"/>
      <c r="N407" s="133"/>
      <c r="O407" s="133"/>
      <c r="P407" s="133"/>
      <c r="Q407" s="137"/>
      <c r="R407" s="137"/>
      <c r="S407" s="137"/>
      <c r="T407" s="219"/>
      <c r="U407" s="220"/>
      <c r="V407" s="221"/>
      <c r="W407" s="221"/>
      <c r="X407" s="221"/>
      <c r="Y407" s="221"/>
      <c r="Z407" s="221"/>
      <c r="AA407" s="221"/>
      <c r="AB407" s="221"/>
      <c r="AC407" s="221"/>
      <c r="AD407" s="221"/>
      <c r="AE407" s="221"/>
      <c r="AF407" s="222"/>
      <c r="AG407" s="136"/>
      <c r="AH407" s="136"/>
      <c r="AI407" s="139"/>
      <c r="AJ407" s="139"/>
      <c r="AK407" s="134"/>
      <c r="AL407" s="134"/>
      <c r="AM407" s="134"/>
      <c r="AN407" s="140"/>
      <c r="AO407" s="141"/>
      <c r="AP407" s="188"/>
      <c r="AQ407" s="188"/>
      <c r="AR407" s="189"/>
      <c r="AS407" s="188"/>
      <c r="AT407" s="188"/>
      <c r="AU407" s="188"/>
      <c r="AV407" s="188"/>
      <c r="AW407" s="188"/>
      <c r="AX407" s="188"/>
      <c r="AY407" s="188"/>
      <c r="AZ407" s="188"/>
      <c r="BA407" s="135"/>
    </row>
    <row r="408" spans="1:53" s="88" customFormat="1">
      <c r="A408" s="9"/>
      <c r="C408" s="91"/>
      <c r="D408" s="91"/>
      <c r="E408" s="91"/>
      <c r="F408" s="91"/>
      <c r="G408" s="136"/>
      <c r="H408" s="137"/>
      <c r="I408" s="134"/>
      <c r="J408" s="133"/>
      <c r="K408" s="133"/>
      <c r="L408" s="133"/>
      <c r="M408" s="133"/>
      <c r="N408" s="133"/>
      <c r="O408" s="133"/>
      <c r="P408" s="133"/>
      <c r="Q408" s="137"/>
      <c r="R408" s="137"/>
      <c r="S408" s="137"/>
      <c r="T408" s="219"/>
      <c r="U408" s="220"/>
      <c r="V408" s="221"/>
      <c r="W408" s="221"/>
      <c r="X408" s="221"/>
      <c r="Y408" s="221"/>
      <c r="Z408" s="221"/>
      <c r="AA408" s="221"/>
      <c r="AB408" s="221"/>
      <c r="AC408" s="221"/>
      <c r="AD408" s="221"/>
      <c r="AE408" s="221"/>
      <c r="AF408" s="222"/>
      <c r="AG408" s="136"/>
      <c r="AH408" s="136"/>
      <c r="AI408" s="139"/>
      <c r="AJ408" s="139"/>
      <c r="AK408" s="134"/>
      <c r="AL408" s="134"/>
      <c r="AM408" s="134"/>
      <c r="AN408" s="140"/>
      <c r="AO408" s="141"/>
      <c r="AP408" s="188"/>
      <c r="AQ408" s="188"/>
      <c r="AR408" s="189"/>
      <c r="AS408" s="188"/>
      <c r="AT408" s="188"/>
      <c r="AU408" s="188"/>
      <c r="AV408" s="188"/>
      <c r="AW408" s="188"/>
      <c r="AX408" s="188"/>
      <c r="AY408" s="188"/>
      <c r="AZ408" s="188"/>
      <c r="BA408" s="135"/>
    </row>
    <row r="409" spans="1:53" s="88" customFormat="1">
      <c r="A409" s="9"/>
      <c r="C409" s="91"/>
      <c r="D409" s="91"/>
      <c r="E409" s="91"/>
      <c r="F409" s="91"/>
      <c r="G409" s="136"/>
      <c r="H409" s="137"/>
      <c r="I409" s="134"/>
      <c r="J409" s="133"/>
      <c r="K409" s="133"/>
      <c r="L409" s="133"/>
      <c r="M409" s="133"/>
      <c r="N409" s="133"/>
      <c r="O409" s="133"/>
      <c r="P409" s="133"/>
      <c r="Q409" s="137"/>
      <c r="R409" s="137"/>
      <c r="S409" s="137"/>
      <c r="T409" s="219"/>
      <c r="U409" s="220"/>
      <c r="V409" s="221"/>
      <c r="W409" s="221"/>
      <c r="X409" s="221"/>
      <c r="Y409" s="221"/>
      <c r="Z409" s="221"/>
      <c r="AA409" s="221"/>
      <c r="AB409" s="221"/>
      <c r="AC409" s="221"/>
      <c r="AD409" s="221"/>
      <c r="AE409" s="221"/>
      <c r="AF409" s="222"/>
      <c r="AG409" s="136"/>
      <c r="AH409" s="136"/>
      <c r="AI409" s="139"/>
      <c r="AJ409" s="139"/>
      <c r="AK409" s="134"/>
      <c r="AL409" s="134"/>
      <c r="AM409" s="134"/>
      <c r="AN409" s="140"/>
      <c r="AO409" s="141"/>
      <c r="AP409" s="188"/>
      <c r="AQ409" s="188"/>
      <c r="AR409" s="189"/>
      <c r="AS409" s="188"/>
      <c r="AT409" s="188"/>
      <c r="AU409" s="188"/>
      <c r="AV409" s="188"/>
      <c r="AW409" s="188"/>
      <c r="AX409" s="188"/>
      <c r="AY409" s="188"/>
      <c r="AZ409" s="188"/>
      <c r="BA409" s="135"/>
    </row>
    <row r="410" spans="1:53" s="88" customFormat="1">
      <c r="A410" s="9"/>
      <c r="C410" s="91"/>
      <c r="D410" s="91"/>
      <c r="E410" s="91"/>
      <c r="F410" s="91"/>
      <c r="G410" s="136"/>
      <c r="H410" s="137"/>
      <c r="I410" s="134"/>
      <c r="J410" s="133"/>
      <c r="K410" s="133"/>
      <c r="L410" s="133"/>
      <c r="M410" s="133"/>
      <c r="N410" s="133"/>
      <c r="O410" s="133"/>
      <c r="P410" s="133"/>
      <c r="Q410" s="137"/>
      <c r="R410" s="137"/>
      <c r="S410" s="137"/>
      <c r="T410" s="219"/>
      <c r="U410" s="220"/>
      <c r="V410" s="221"/>
      <c r="W410" s="221"/>
      <c r="X410" s="221"/>
      <c r="Y410" s="221"/>
      <c r="Z410" s="221"/>
      <c r="AA410" s="221"/>
      <c r="AB410" s="221"/>
      <c r="AC410" s="221"/>
      <c r="AD410" s="221"/>
      <c r="AE410" s="221"/>
      <c r="AF410" s="222"/>
      <c r="AG410" s="136"/>
      <c r="AH410" s="136"/>
      <c r="AI410" s="139"/>
      <c r="AJ410" s="139"/>
      <c r="AK410" s="134"/>
      <c r="AL410" s="134"/>
      <c r="AM410" s="134"/>
      <c r="AN410" s="140"/>
      <c r="AO410" s="141"/>
      <c r="AP410" s="188"/>
      <c r="AQ410" s="188"/>
      <c r="AR410" s="189"/>
      <c r="AS410" s="188"/>
      <c r="AT410" s="188"/>
      <c r="AU410" s="188"/>
      <c r="AV410" s="188"/>
      <c r="AW410" s="188"/>
      <c r="AX410" s="188"/>
      <c r="AY410" s="188"/>
      <c r="AZ410" s="188"/>
      <c r="BA410" s="135"/>
    </row>
    <row r="411" spans="1:53" s="88" customFormat="1">
      <c r="A411" s="9"/>
      <c r="C411" s="91"/>
      <c r="D411" s="91"/>
      <c r="E411" s="91"/>
      <c r="F411" s="91"/>
      <c r="G411" s="136"/>
      <c r="H411" s="137"/>
      <c r="I411" s="134"/>
      <c r="J411" s="133"/>
      <c r="K411" s="133"/>
      <c r="L411" s="133"/>
      <c r="M411" s="133"/>
      <c r="N411" s="133"/>
      <c r="O411" s="133"/>
      <c r="P411" s="133"/>
      <c r="Q411" s="137"/>
      <c r="R411" s="137"/>
      <c r="S411" s="137"/>
      <c r="T411" s="219"/>
      <c r="U411" s="220"/>
      <c r="V411" s="221"/>
      <c r="W411" s="221"/>
      <c r="X411" s="221"/>
      <c r="Y411" s="221"/>
      <c r="Z411" s="221"/>
      <c r="AA411" s="221"/>
      <c r="AB411" s="221"/>
      <c r="AC411" s="221"/>
      <c r="AD411" s="221"/>
      <c r="AE411" s="221"/>
      <c r="AF411" s="222"/>
      <c r="AG411" s="136"/>
      <c r="AH411" s="136"/>
      <c r="AI411" s="139"/>
      <c r="AJ411" s="139"/>
      <c r="AK411" s="134"/>
      <c r="AL411" s="134"/>
      <c r="AM411" s="134"/>
      <c r="AN411" s="140"/>
      <c r="AO411" s="141"/>
      <c r="AP411" s="188"/>
      <c r="AQ411" s="188"/>
      <c r="AR411" s="189"/>
      <c r="AS411" s="188"/>
      <c r="AT411" s="188"/>
      <c r="AU411" s="188"/>
      <c r="AV411" s="188"/>
      <c r="AW411" s="188"/>
      <c r="AX411" s="188"/>
      <c r="AY411" s="188"/>
      <c r="AZ411" s="188"/>
      <c r="BA411" s="135"/>
    </row>
    <row r="412" spans="1:53" s="88" customFormat="1">
      <c r="A412" s="9"/>
      <c r="C412" s="91"/>
      <c r="D412" s="91"/>
      <c r="E412" s="91"/>
      <c r="F412" s="91"/>
      <c r="G412" s="136"/>
      <c r="H412" s="137"/>
      <c r="I412" s="134"/>
      <c r="J412" s="133"/>
      <c r="K412" s="133"/>
      <c r="L412" s="133"/>
      <c r="M412" s="133"/>
      <c r="N412" s="133"/>
      <c r="O412" s="133"/>
      <c r="P412" s="133"/>
      <c r="Q412" s="137"/>
      <c r="R412" s="137"/>
      <c r="S412" s="137"/>
      <c r="T412" s="219"/>
      <c r="U412" s="220"/>
      <c r="V412" s="221"/>
      <c r="W412" s="221"/>
      <c r="X412" s="221"/>
      <c r="Y412" s="221"/>
      <c r="Z412" s="221"/>
      <c r="AA412" s="221"/>
      <c r="AB412" s="221"/>
      <c r="AC412" s="221"/>
      <c r="AD412" s="221"/>
      <c r="AE412" s="221"/>
      <c r="AF412" s="222"/>
      <c r="AG412" s="136"/>
      <c r="AH412" s="136"/>
      <c r="AI412" s="139"/>
      <c r="AJ412" s="139"/>
      <c r="AK412" s="134"/>
      <c r="AL412" s="134"/>
      <c r="AM412" s="134"/>
      <c r="AN412" s="140"/>
      <c r="AO412" s="141"/>
      <c r="AP412" s="188"/>
      <c r="AQ412" s="188"/>
      <c r="AR412" s="189"/>
      <c r="AS412" s="188"/>
      <c r="AT412" s="188"/>
      <c r="AU412" s="188"/>
      <c r="AV412" s="188"/>
      <c r="AW412" s="188"/>
      <c r="AX412" s="188"/>
      <c r="AY412" s="188"/>
      <c r="AZ412" s="188"/>
      <c r="BA412" s="135"/>
    </row>
    <row r="413" spans="1:53" s="88" customFormat="1">
      <c r="A413" s="9"/>
      <c r="C413" s="91"/>
      <c r="D413" s="91"/>
      <c r="E413" s="91"/>
      <c r="F413" s="91"/>
      <c r="G413" s="136"/>
      <c r="H413" s="137"/>
      <c r="I413" s="134"/>
      <c r="J413" s="133"/>
      <c r="K413" s="133"/>
      <c r="L413" s="133"/>
      <c r="M413" s="133"/>
      <c r="N413" s="133"/>
      <c r="O413" s="133"/>
      <c r="P413" s="133"/>
      <c r="Q413" s="137"/>
      <c r="R413" s="137"/>
      <c r="S413" s="137"/>
      <c r="T413" s="219"/>
      <c r="U413" s="220"/>
      <c r="V413" s="221"/>
      <c r="W413" s="221"/>
      <c r="X413" s="221"/>
      <c r="Y413" s="221"/>
      <c r="Z413" s="221"/>
      <c r="AA413" s="221"/>
      <c r="AB413" s="221"/>
      <c r="AC413" s="221"/>
      <c r="AD413" s="221"/>
      <c r="AE413" s="221"/>
      <c r="AF413" s="222"/>
      <c r="AG413" s="136"/>
      <c r="AH413" s="136"/>
      <c r="AI413" s="139"/>
      <c r="AJ413" s="139"/>
      <c r="AK413" s="134"/>
      <c r="AL413" s="134"/>
      <c r="AM413" s="134"/>
      <c r="AN413" s="140"/>
      <c r="AO413" s="141"/>
      <c r="AP413" s="188"/>
      <c r="AQ413" s="188"/>
      <c r="AR413" s="189"/>
      <c r="AS413" s="188"/>
      <c r="AT413" s="188"/>
      <c r="AU413" s="188"/>
      <c r="AV413" s="188"/>
      <c r="AW413" s="188"/>
      <c r="AX413" s="188"/>
      <c r="AY413" s="188"/>
      <c r="AZ413" s="188"/>
      <c r="BA413" s="135"/>
    </row>
    <row r="414" spans="1:53" s="88" customFormat="1">
      <c r="A414" s="9"/>
      <c r="C414" s="91"/>
      <c r="D414" s="91"/>
      <c r="E414" s="91"/>
      <c r="F414" s="91"/>
      <c r="G414" s="136"/>
      <c r="H414" s="137"/>
      <c r="I414" s="134"/>
      <c r="J414" s="133"/>
      <c r="K414" s="133"/>
      <c r="L414" s="133"/>
      <c r="M414" s="133"/>
      <c r="N414" s="133"/>
      <c r="O414" s="133"/>
      <c r="P414" s="133"/>
      <c r="Q414" s="137"/>
      <c r="R414" s="137"/>
      <c r="S414" s="137"/>
      <c r="T414" s="219"/>
      <c r="U414" s="220"/>
      <c r="V414" s="221"/>
      <c r="W414" s="221"/>
      <c r="X414" s="221"/>
      <c r="Y414" s="221"/>
      <c r="Z414" s="221"/>
      <c r="AA414" s="221"/>
      <c r="AB414" s="221"/>
      <c r="AC414" s="221"/>
      <c r="AD414" s="221"/>
      <c r="AE414" s="221"/>
      <c r="AF414" s="222"/>
      <c r="AG414" s="136"/>
      <c r="AH414" s="136"/>
      <c r="AI414" s="139"/>
      <c r="AJ414" s="139"/>
      <c r="AK414" s="134"/>
      <c r="AL414" s="134"/>
      <c r="AM414" s="134"/>
      <c r="AN414" s="140"/>
      <c r="AO414" s="141"/>
      <c r="AP414" s="188"/>
      <c r="AQ414" s="188"/>
      <c r="AR414" s="189"/>
      <c r="AS414" s="188"/>
      <c r="AT414" s="188"/>
      <c r="AU414" s="188"/>
      <c r="AV414" s="188"/>
      <c r="AW414" s="188"/>
      <c r="AX414" s="188"/>
      <c r="AY414" s="188"/>
      <c r="AZ414" s="188"/>
      <c r="BA414" s="135"/>
    </row>
    <row r="415" spans="1:53" s="88" customFormat="1">
      <c r="A415" s="9"/>
      <c r="C415" s="91"/>
      <c r="D415" s="91"/>
      <c r="E415" s="91"/>
      <c r="F415" s="91"/>
      <c r="G415" s="136"/>
      <c r="H415" s="137"/>
      <c r="I415" s="134"/>
      <c r="J415" s="133"/>
      <c r="K415" s="133"/>
      <c r="L415" s="133"/>
      <c r="M415" s="133"/>
      <c r="N415" s="133"/>
      <c r="O415" s="133"/>
      <c r="P415" s="133"/>
      <c r="Q415" s="137"/>
      <c r="R415" s="137"/>
      <c r="S415" s="137"/>
      <c r="T415" s="219"/>
      <c r="U415" s="220"/>
      <c r="V415" s="221"/>
      <c r="W415" s="221"/>
      <c r="X415" s="221"/>
      <c r="Y415" s="221"/>
      <c r="Z415" s="221"/>
      <c r="AA415" s="221"/>
      <c r="AB415" s="221"/>
      <c r="AC415" s="221"/>
      <c r="AD415" s="221"/>
      <c r="AE415" s="221"/>
      <c r="AF415" s="222"/>
      <c r="AG415" s="136"/>
      <c r="AH415" s="136"/>
      <c r="AI415" s="139"/>
      <c r="AJ415" s="139"/>
      <c r="AK415" s="134"/>
      <c r="AL415" s="134"/>
      <c r="AM415" s="134"/>
      <c r="AN415" s="140"/>
      <c r="AO415" s="141"/>
      <c r="AP415" s="188"/>
      <c r="AQ415" s="188"/>
      <c r="AR415" s="189"/>
      <c r="AS415" s="188"/>
      <c r="AT415" s="188"/>
      <c r="AU415" s="188"/>
      <c r="AV415" s="188"/>
      <c r="AW415" s="188"/>
      <c r="AX415" s="188"/>
      <c r="AY415" s="188"/>
      <c r="AZ415" s="188"/>
      <c r="BA415" s="135"/>
    </row>
    <row r="416" spans="1:53" s="88" customFormat="1">
      <c r="A416" s="9"/>
      <c r="C416" s="91"/>
      <c r="D416" s="91"/>
      <c r="E416" s="91"/>
      <c r="F416" s="91"/>
      <c r="G416" s="136"/>
      <c r="H416" s="137"/>
      <c r="I416" s="134"/>
      <c r="J416" s="133"/>
      <c r="K416" s="133"/>
      <c r="L416" s="133"/>
      <c r="M416" s="133"/>
      <c r="N416" s="133"/>
      <c r="O416" s="133"/>
      <c r="P416" s="133"/>
      <c r="Q416" s="137"/>
      <c r="R416" s="137"/>
      <c r="S416" s="137"/>
      <c r="T416" s="219"/>
      <c r="U416" s="220"/>
      <c r="V416" s="221"/>
      <c r="W416" s="221"/>
      <c r="X416" s="221"/>
      <c r="Y416" s="221"/>
      <c r="Z416" s="221"/>
      <c r="AA416" s="221"/>
      <c r="AB416" s="221"/>
      <c r="AC416" s="221"/>
      <c r="AD416" s="221"/>
      <c r="AE416" s="221"/>
      <c r="AF416" s="222"/>
      <c r="AG416" s="136"/>
      <c r="AH416" s="136"/>
      <c r="AI416" s="139"/>
      <c r="AJ416" s="139"/>
      <c r="AK416" s="134"/>
      <c r="AL416" s="134"/>
      <c r="AM416" s="134"/>
      <c r="AN416" s="140"/>
      <c r="AO416" s="141"/>
      <c r="AP416" s="188"/>
      <c r="AQ416" s="188"/>
      <c r="AR416" s="189"/>
      <c r="AS416" s="188"/>
      <c r="AT416" s="188"/>
      <c r="AU416" s="188"/>
      <c r="AV416" s="188"/>
      <c r="AW416" s="188"/>
      <c r="AX416" s="188"/>
      <c r="AY416" s="188"/>
      <c r="AZ416" s="188"/>
      <c r="BA416" s="135"/>
    </row>
    <row r="417" spans="1:53" s="88" customFormat="1">
      <c r="A417" s="9"/>
      <c r="C417" s="91"/>
      <c r="D417" s="91"/>
      <c r="E417" s="91"/>
      <c r="F417" s="91"/>
      <c r="G417" s="136"/>
      <c r="H417" s="137"/>
      <c r="I417" s="134"/>
      <c r="J417" s="133"/>
      <c r="K417" s="133"/>
      <c r="L417" s="133"/>
      <c r="M417" s="133"/>
      <c r="N417" s="133"/>
      <c r="O417" s="133"/>
      <c r="P417" s="133"/>
      <c r="Q417" s="137"/>
      <c r="R417" s="137"/>
      <c r="S417" s="137"/>
      <c r="T417" s="219"/>
      <c r="U417" s="220"/>
      <c r="V417" s="221"/>
      <c r="W417" s="221"/>
      <c r="X417" s="221"/>
      <c r="Y417" s="221"/>
      <c r="Z417" s="221"/>
      <c r="AA417" s="221"/>
      <c r="AB417" s="221"/>
      <c r="AC417" s="221"/>
      <c r="AD417" s="221"/>
      <c r="AE417" s="221"/>
      <c r="AF417" s="222"/>
      <c r="AG417" s="136"/>
      <c r="AH417" s="136"/>
      <c r="AI417" s="139"/>
      <c r="AJ417" s="139"/>
      <c r="AK417" s="134"/>
      <c r="AL417" s="134"/>
      <c r="AM417" s="134"/>
      <c r="AN417" s="140"/>
      <c r="AO417" s="141"/>
      <c r="AP417" s="188"/>
      <c r="AQ417" s="188"/>
      <c r="AR417" s="189"/>
      <c r="AS417" s="188"/>
      <c r="AT417" s="188"/>
      <c r="AU417" s="188"/>
      <c r="AV417" s="188"/>
      <c r="AW417" s="188"/>
      <c r="AX417" s="188"/>
      <c r="AY417" s="188"/>
      <c r="AZ417" s="188"/>
      <c r="BA417" s="135"/>
    </row>
    <row r="418" spans="1:53" s="88" customFormat="1">
      <c r="A418" s="9"/>
      <c r="C418" s="91"/>
      <c r="D418" s="91"/>
      <c r="E418" s="91"/>
      <c r="F418" s="91"/>
      <c r="G418" s="136"/>
      <c r="H418" s="137"/>
      <c r="I418" s="134"/>
      <c r="J418" s="133"/>
      <c r="K418" s="133"/>
      <c r="L418" s="133"/>
      <c r="M418" s="133"/>
      <c r="N418" s="133"/>
      <c r="O418" s="133"/>
      <c r="P418" s="133"/>
      <c r="Q418" s="137"/>
      <c r="R418" s="137"/>
      <c r="S418" s="137"/>
      <c r="T418" s="219"/>
      <c r="U418" s="220"/>
      <c r="V418" s="221"/>
      <c r="W418" s="221"/>
      <c r="X418" s="221"/>
      <c r="Y418" s="221"/>
      <c r="Z418" s="221"/>
      <c r="AA418" s="221"/>
      <c r="AB418" s="221"/>
      <c r="AC418" s="221"/>
      <c r="AD418" s="221"/>
      <c r="AE418" s="221"/>
      <c r="AF418" s="222"/>
      <c r="AG418" s="136"/>
      <c r="AH418" s="136"/>
      <c r="AI418" s="139"/>
      <c r="AJ418" s="139"/>
      <c r="AK418" s="134"/>
      <c r="AL418" s="134"/>
      <c r="AM418" s="134"/>
      <c r="AN418" s="140"/>
      <c r="AO418" s="141"/>
      <c r="AP418" s="188"/>
      <c r="AQ418" s="188"/>
      <c r="AR418" s="189"/>
      <c r="AS418" s="188"/>
      <c r="AT418" s="188"/>
      <c r="AU418" s="188"/>
      <c r="AV418" s="188"/>
      <c r="AW418" s="188"/>
      <c r="AX418" s="188"/>
      <c r="AY418" s="188"/>
      <c r="AZ418" s="188"/>
      <c r="BA418" s="135"/>
    </row>
    <row r="419" spans="1:53" s="88" customFormat="1">
      <c r="A419" s="9"/>
      <c r="C419" s="91"/>
      <c r="D419" s="91"/>
      <c r="E419" s="91"/>
      <c r="F419" s="91"/>
      <c r="G419" s="136"/>
      <c r="H419" s="137"/>
      <c r="I419" s="134"/>
      <c r="J419" s="133"/>
      <c r="K419" s="133"/>
      <c r="L419" s="133"/>
      <c r="M419" s="133"/>
      <c r="N419" s="133"/>
      <c r="O419" s="133"/>
      <c r="P419" s="133"/>
      <c r="Q419" s="137"/>
      <c r="R419" s="137"/>
      <c r="S419" s="137"/>
      <c r="T419" s="219"/>
      <c r="U419" s="220"/>
      <c r="V419" s="221"/>
      <c r="W419" s="221"/>
      <c r="X419" s="221"/>
      <c r="Y419" s="221"/>
      <c r="Z419" s="221"/>
      <c r="AA419" s="221"/>
      <c r="AB419" s="221"/>
      <c r="AC419" s="221"/>
      <c r="AD419" s="221"/>
      <c r="AE419" s="221"/>
      <c r="AF419" s="222"/>
      <c r="AG419" s="136"/>
      <c r="AH419" s="136"/>
      <c r="AI419" s="139"/>
      <c r="AJ419" s="139"/>
      <c r="AK419" s="134"/>
      <c r="AL419" s="134"/>
      <c r="AM419" s="134"/>
      <c r="AN419" s="140"/>
      <c r="AO419" s="141"/>
      <c r="AP419" s="188"/>
      <c r="AQ419" s="188"/>
      <c r="AR419" s="189"/>
      <c r="AS419" s="188"/>
      <c r="AT419" s="188"/>
      <c r="AU419" s="188"/>
      <c r="AV419" s="188"/>
      <c r="AW419" s="188"/>
      <c r="AX419" s="188"/>
      <c r="AY419" s="188"/>
      <c r="AZ419" s="188"/>
      <c r="BA419" s="135"/>
    </row>
    <row r="420" spans="1:53" s="88" customFormat="1">
      <c r="A420" s="9"/>
      <c r="C420" s="91"/>
      <c r="D420" s="91"/>
      <c r="E420" s="91"/>
      <c r="F420" s="91"/>
      <c r="G420" s="136"/>
      <c r="H420" s="137"/>
      <c r="I420" s="134"/>
      <c r="J420" s="133"/>
      <c r="K420" s="133"/>
      <c r="L420" s="133"/>
      <c r="M420" s="133"/>
      <c r="N420" s="133"/>
      <c r="O420" s="133"/>
      <c r="P420" s="133"/>
      <c r="Q420" s="137"/>
      <c r="R420" s="137"/>
      <c r="S420" s="137"/>
      <c r="T420" s="219"/>
      <c r="U420" s="220"/>
      <c r="V420" s="221"/>
      <c r="W420" s="221"/>
      <c r="X420" s="221"/>
      <c r="Y420" s="221"/>
      <c r="Z420" s="221"/>
      <c r="AA420" s="221"/>
      <c r="AB420" s="221"/>
      <c r="AC420" s="221"/>
      <c r="AD420" s="221"/>
      <c r="AE420" s="221"/>
      <c r="AF420" s="222"/>
      <c r="AG420" s="136"/>
      <c r="AH420" s="136"/>
      <c r="AI420" s="139"/>
      <c r="AJ420" s="139"/>
      <c r="AK420" s="134"/>
      <c r="AL420" s="134"/>
      <c r="AM420" s="134"/>
      <c r="AN420" s="140"/>
      <c r="AO420" s="141"/>
      <c r="AP420" s="188"/>
      <c r="AQ420" s="188"/>
      <c r="AR420" s="189"/>
      <c r="AS420" s="188"/>
      <c r="AT420" s="188"/>
      <c r="AU420" s="188"/>
      <c r="AV420" s="188"/>
      <c r="AW420" s="188"/>
      <c r="AX420" s="188"/>
      <c r="AY420" s="188"/>
      <c r="AZ420" s="188"/>
      <c r="BA420" s="135"/>
    </row>
    <row r="421" spans="1:53" s="88" customFormat="1">
      <c r="A421" s="9"/>
      <c r="C421" s="91"/>
      <c r="D421" s="91"/>
      <c r="E421" s="91"/>
      <c r="F421" s="91"/>
      <c r="G421" s="136"/>
      <c r="H421" s="137"/>
      <c r="I421" s="134"/>
      <c r="J421" s="133"/>
      <c r="K421" s="133"/>
      <c r="L421" s="133"/>
      <c r="M421" s="133"/>
      <c r="N421" s="133"/>
      <c r="O421" s="133"/>
      <c r="P421" s="133"/>
      <c r="Q421" s="137"/>
      <c r="R421" s="137"/>
      <c r="S421" s="137"/>
      <c r="T421" s="219"/>
      <c r="U421" s="220"/>
      <c r="V421" s="221"/>
      <c r="W421" s="221"/>
      <c r="X421" s="221"/>
      <c r="Y421" s="221"/>
      <c r="Z421" s="221"/>
      <c r="AA421" s="221"/>
      <c r="AB421" s="221"/>
      <c r="AC421" s="221"/>
      <c r="AD421" s="221"/>
      <c r="AE421" s="221"/>
      <c r="AF421" s="222"/>
      <c r="AG421" s="136"/>
      <c r="AH421" s="136"/>
      <c r="AI421" s="139"/>
      <c r="AJ421" s="139"/>
      <c r="AK421" s="134"/>
      <c r="AL421" s="134"/>
      <c r="AM421" s="134"/>
      <c r="AN421" s="140"/>
      <c r="AO421" s="141"/>
      <c r="AP421" s="188"/>
      <c r="AQ421" s="188"/>
      <c r="AR421" s="189"/>
      <c r="AS421" s="188"/>
      <c r="AT421" s="188"/>
      <c r="AU421" s="188"/>
      <c r="AV421" s="188"/>
      <c r="AW421" s="188"/>
      <c r="AX421" s="188"/>
      <c r="AY421" s="188"/>
      <c r="AZ421" s="188"/>
      <c r="BA421" s="135"/>
    </row>
    <row r="422" spans="1:53" s="88" customFormat="1">
      <c r="A422" s="9"/>
      <c r="C422" s="91"/>
      <c r="D422" s="91"/>
      <c r="E422" s="91"/>
      <c r="F422" s="91"/>
      <c r="G422" s="136"/>
      <c r="H422" s="137"/>
      <c r="I422" s="134"/>
      <c r="J422" s="133"/>
      <c r="K422" s="133"/>
      <c r="L422" s="133"/>
      <c r="M422" s="133"/>
      <c r="N422" s="133"/>
      <c r="O422" s="133"/>
      <c r="P422" s="133"/>
      <c r="Q422" s="137"/>
      <c r="R422" s="137"/>
      <c r="S422" s="137"/>
      <c r="T422" s="219"/>
      <c r="U422" s="220"/>
      <c r="V422" s="221"/>
      <c r="W422" s="221"/>
      <c r="X422" s="221"/>
      <c r="Y422" s="221"/>
      <c r="Z422" s="221"/>
      <c r="AA422" s="221"/>
      <c r="AB422" s="221"/>
      <c r="AC422" s="221"/>
      <c r="AD422" s="221"/>
      <c r="AE422" s="221"/>
      <c r="AF422" s="222"/>
      <c r="AG422" s="136"/>
      <c r="AH422" s="136"/>
      <c r="AI422" s="139"/>
      <c r="AJ422" s="139"/>
      <c r="AK422" s="134"/>
      <c r="AL422" s="134"/>
      <c r="AM422" s="134"/>
      <c r="AN422" s="140"/>
      <c r="AO422" s="141"/>
      <c r="AP422" s="188"/>
      <c r="AQ422" s="188"/>
      <c r="AR422" s="189"/>
      <c r="AS422" s="188"/>
      <c r="AT422" s="188"/>
      <c r="AU422" s="188"/>
      <c r="AV422" s="188"/>
      <c r="AW422" s="188"/>
      <c r="AX422" s="188"/>
      <c r="AY422" s="188"/>
      <c r="AZ422" s="188"/>
      <c r="BA422" s="135"/>
    </row>
    <row r="423" spans="1:53" s="88" customFormat="1">
      <c r="A423" s="9"/>
      <c r="C423" s="91"/>
      <c r="D423" s="91"/>
      <c r="E423" s="91"/>
      <c r="F423" s="91"/>
      <c r="G423" s="136"/>
      <c r="H423" s="137"/>
      <c r="I423" s="134"/>
      <c r="J423" s="133"/>
      <c r="K423" s="133"/>
      <c r="L423" s="133"/>
      <c r="M423" s="133"/>
      <c r="N423" s="133"/>
      <c r="O423" s="133"/>
      <c r="P423" s="133"/>
      <c r="Q423" s="137"/>
      <c r="R423" s="137"/>
      <c r="S423" s="137"/>
      <c r="T423" s="219"/>
      <c r="U423" s="220"/>
      <c r="V423" s="221"/>
      <c r="W423" s="221"/>
      <c r="X423" s="221"/>
      <c r="Y423" s="221"/>
      <c r="Z423" s="221"/>
      <c r="AA423" s="221"/>
      <c r="AB423" s="221"/>
      <c r="AC423" s="221"/>
      <c r="AD423" s="221"/>
      <c r="AE423" s="221"/>
      <c r="AF423" s="222"/>
      <c r="AG423" s="136"/>
      <c r="AH423" s="136"/>
      <c r="AI423" s="139"/>
      <c r="AJ423" s="139"/>
      <c r="AK423" s="134"/>
      <c r="AL423" s="134"/>
      <c r="AM423" s="134"/>
      <c r="AN423" s="140"/>
      <c r="AO423" s="141"/>
      <c r="AP423" s="188"/>
      <c r="AQ423" s="188"/>
      <c r="AR423" s="189"/>
      <c r="AS423" s="188"/>
      <c r="AT423" s="188"/>
      <c r="AU423" s="188"/>
      <c r="AV423" s="188"/>
      <c r="AW423" s="188"/>
      <c r="AX423" s="188"/>
      <c r="AY423" s="188"/>
      <c r="AZ423" s="188"/>
      <c r="BA423" s="135"/>
    </row>
    <row r="424" spans="1:53" s="88" customFormat="1">
      <c r="A424" s="9"/>
      <c r="C424" s="91"/>
      <c r="D424" s="91"/>
      <c r="E424" s="91"/>
      <c r="F424" s="91"/>
      <c r="G424" s="136"/>
      <c r="H424" s="137"/>
      <c r="I424" s="134"/>
      <c r="J424" s="133"/>
      <c r="K424" s="133"/>
      <c r="L424" s="133"/>
      <c r="M424" s="133"/>
      <c r="N424" s="133"/>
      <c r="O424" s="133"/>
      <c r="P424" s="133"/>
      <c r="Q424" s="137"/>
      <c r="R424" s="137"/>
      <c r="S424" s="137"/>
      <c r="T424" s="219"/>
      <c r="U424" s="220"/>
      <c r="V424" s="221"/>
      <c r="W424" s="221"/>
      <c r="X424" s="221"/>
      <c r="Y424" s="221"/>
      <c r="Z424" s="221"/>
      <c r="AA424" s="221"/>
      <c r="AB424" s="221"/>
      <c r="AC424" s="221"/>
      <c r="AD424" s="221"/>
      <c r="AE424" s="221"/>
      <c r="AF424" s="222"/>
      <c r="AG424" s="136"/>
      <c r="AH424" s="136"/>
      <c r="AI424" s="139"/>
      <c r="AJ424" s="139"/>
      <c r="AK424" s="134"/>
      <c r="AL424" s="134"/>
      <c r="AM424" s="134"/>
      <c r="AN424" s="140"/>
      <c r="AO424" s="141"/>
      <c r="AP424" s="188"/>
      <c r="AQ424" s="188"/>
      <c r="AR424" s="189"/>
      <c r="AS424" s="188"/>
      <c r="AT424" s="188"/>
      <c r="AU424" s="188"/>
      <c r="AV424" s="188"/>
      <c r="AW424" s="188"/>
      <c r="AX424" s="188"/>
      <c r="AY424" s="188"/>
      <c r="AZ424" s="188"/>
      <c r="BA424" s="135"/>
    </row>
    <row r="425" spans="1:53" s="88" customFormat="1">
      <c r="A425" s="9"/>
      <c r="C425" s="91"/>
      <c r="D425" s="91"/>
      <c r="E425" s="91"/>
      <c r="F425" s="91"/>
      <c r="G425" s="136"/>
      <c r="H425" s="137"/>
      <c r="I425" s="134"/>
      <c r="J425" s="133"/>
      <c r="K425" s="133"/>
      <c r="L425" s="133"/>
      <c r="M425" s="133"/>
      <c r="N425" s="133"/>
      <c r="O425" s="133"/>
      <c r="P425" s="133"/>
      <c r="Q425" s="137"/>
      <c r="R425" s="137"/>
      <c r="S425" s="137"/>
      <c r="T425" s="219"/>
      <c r="U425" s="220"/>
      <c r="V425" s="221"/>
      <c r="W425" s="221"/>
      <c r="X425" s="221"/>
      <c r="Y425" s="221"/>
      <c r="Z425" s="221"/>
      <c r="AA425" s="221"/>
      <c r="AB425" s="221"/>
      <c r="AC425" s="221"/>
      <c r="AD425" s="221"/>
      <c r="AE425" s="221"/>
      <c r="AF425" s="222"/>
      <c r="AG425" s="136"/>
      <c r="AH425" s="136"/>
      <c r="AI425" s="139"/>
      <c r="AJ425" s="139"/>
      <c r="AK425" s="134"/>
      <c r="AL425" s="134"/>
      <c r="AM425" s="134"/>
      <c r="AN425" s="140"/>
      <c r="AO425" s="141"/>
      <c r="AP425" s="188"/>
      <c r="AQ425" s="188"/>
      <c r="AR425" s="189"/>
      <c r="AS425" s="188"/>
      <c r="AT425" s="188"/>
      <c r="AU425" s="188"/>
      <c r="AV425" s="188"/>
      <c r="AW425" s="188"/>
      <c r="AX425" s="188"/>
      <c r="AY425" s="188"/>
      <c r="AZ425" s="188"/>
      <c r="BA425" s="135"/>
    </row>
    <row r="426" spans="1:53" s="88" customFormat="1">
      <c r="A426" s="9"/>
      <c r="C426" s="91"/>
      <c r="D426" s="91"/>
      <c r="E426" s="91"/>
      <c r="F426" s="91"/>
      <c r="G426" s="136"/>
      <c r="H426" s="137"/>
      <c r="I426" s="134"/>
      <c r="J426" s="133"/>
      <c r="K426" s="133"/>
      <c r="L426" s="133"/>
      <c r="M426" s="133"/>
      <c r="N426" s="133"/>
      <c r="O426" s="133"/>
      <c r="P426" s="133"/>
      <c r="Q426" s="137"/>
      <c r="R426" s="137"/>
      <c r="S426" s="137"/>
      <c r="T426" s="219"/>
      <c r="U426" s="220"/>
      <c r="V426" s="221"/>
      <c r="W426" s="221"/>
      <c r="X426" s="221"/>
      <c r="Y426" s="221"/>
      <c r="Z426" s="221"/>
      <c r="AA426" s="221"/>
      <c r="AB426" s="221"/>
      <c r="AC426" s="221"/>
      <c r="AD426" s="221"/>
      <c r="AE426" s="221"/>
      <c r="AF426" s="222"/>
      <c r="AG426" s="136"/>
      <c r="AH426" s="136"/>
      <c r="AI426" s="139"/>
      <c r="AJ426" s="139"/>
      <c r="AK426" s="134"/>
      <c r="AL426" s="134"/>
      <c r="AM426" s="134"/>
      <c r="AN426" s="140"/>
      <c r="AO426" s="141"/>
      <c r="AP426" s="188"/>
      <c r="AQ426" s="188"/>
      <c r="AR426" s="189"/>
      <c r="AS426" s="188"/>
      <c r="AT426" s="188"/>
      <c r="AU426" s="188"/>
      <c r="AV426" s="188"/>
      <c r="AW426" s="188"/>
      <c r="AX426" s="188"/>
      <c r="AY426" s="188"/>
      <c r="AZ426" s="188"/>
      <c r="BA426" s="135"/>
    </row>
    <row r="427" spans="1:53" s="88" customFormat="1">
      <c r="A427" s="9"/>
      <c r="C427" s="91"/>
      <c r="D427" s="91"/>
      <c r="E427" s="91"/>
      <c r="F427" s="91"/>
      <c r="G427" s="136"/>
      <c r="H427" s="137"/>
      <c r="I427" s="134"/>
      <c r="J427" s="133"/>
      <c r="K427" s="133"/>
      <c r="L427" s="133"/>
      <c r="M427" s="133"/>
      <c r="N427" s="133"/>
      <c r="O427" s="133"/>
      <c r="P427" s="133"/>
      <c r="Q427" s="137"/>
      <c r="R427" s="137"/>
      <c r="S427" s="137"/>
      <c r="T427" s="219"/>
      <c r="U427" s="220"/>
      <c r="V427" s="221"/>
      <c r="W427" s="221"/>
      <c r="X427" s="221"/>
      <c r="Y427" s="221"/>
      <c r="Z427" s="221"/>
      <c r="AA427" s="221"/>
      <c r="AB427" s="221"/>
      <c r="AC427" s="221"/>
      <c r="AD427" s="221"/>
      <c r="AE427" s="221"/>
      <c r="AF427" s="222"/>
      <c r="AG427" s="136"/>
      <c r="AH427" s="136"/>
      <c r="AI427" s="139"/>
      <c r="AJ427" s="139"/>
      <c r="AK427" s="134"/>
      <c r="AL427" s="134"/>
      <c r="AM427" s="134"/>
      <c r="AN427" s="140"/>
      <c r="AO427" s="141"/>
      <c r="AP427" s="188"/>
      <c r="AQ427" s="188"/>
      <c r="AR427" s="189"/>
      <c r="AS427" s="188"/>
      <c r="AT427" s="188"/>
      <c r="AU427" s="188"/>
      <c r="AV427" s="188"/>
      <c r="AW427" s="188"/>
      <c r="AX427" s="188"/>
      <c r="AY427" s="188"/>
      <c r="AZ427" s="188"/>
      <c r="BA427" s="135"/>
    </row>
    <row r="428" spans="1:53" s="88" customFormat="1">
      <c r="A428" s="9"/>
      <c r="C428" s="91"/>
      <c r="D428" s="91"/>
      <c r="E428" s="91"/>
      <c r="F428" s="91"/>
      <c r="G428" s="136"/>
      <c r="H428" s="137"/>
      <c r="I428" s="134"/>
      <c r="J428" s="133"/>
      <c r="K428" s="133"/>
      <c r="L428" s="133"/>
      <c r="M428" s="133"/>
      <c r="N428" s="133"/>
      <c r="O428" s="133"/>
      <c r="P428" s="133"/>
      <c r="Q428" s="137"/>
      <c r="R428" s="137"/>
      <c r="S428" s="137"/>
      <c r="T428" s="219"/>
      <c r="U428" s="220"/>
      <c r="V428" s="221"/>
      <c r="W428" s="221"/>
      <c r="X428" s="221"/>
      <c r="Y428" s="221"/>
      <c r="Z428" s="221"/>
      <c r="AA428" s="221"/>
      <c r="AB428" s="221"/>
      <c r="AC428" s="221"/>
      <c r="AD428" s="221"/>
      <c r="AE428" s="221"/>
      <c r="AF428" s="222"/>
      <c r="AG428" s="136"/>
      <c r="AH428" s="136"/>
      <c r="AI428" s="139"/>
      <c r="AJ428" s="139"/>
      <c r="AK428" s="134"/>
      <c r="AL428" s="134"/>
      <c r="AM428" s="134"/>
      <c r="AN428" s="140"/>
      <c r="AO428" s="141"/>
      <c r="AP428" s="188"/>
      <c r="AQ428" s="188"/>
      <c r="AR428" s="189"/>
      <c r="AS428" s="188"/>
      <c r="AT428" s="188"/>
      <c r="AU428" s="188"/>
      <c r="AV428" s="188"/>
      <c r="AW428" s="188"/>
      <c r="AX428" s="188"/>
      <c r="AY428" s="188"/>
      <c r="AZ428" s="188"/>
      <c r="BA428" s="135"/>
    </row>
    <row r="429" spans="1:53" s="88" customFormat="1">
      <c r="A429" s="9"/>
      <c r="C429" s="91"/>
      <c r="D429" s="91"/>
      <c r="E429" s="91"/>
      <c r="F429" s="91"/>
      <c r="G429" s="136"/>
      <c r="H429" s="137"/>
      <c r="I429" s="134"/>
      <c r="J429" s="133"/>
      <c r="K429" s="133"/>
      <c r="L429" s="133"/>
      <c r="M429" s="133"/>
      <c r="N429" s="133"/>
      <c r="O429" s="133"/>
      <c r="P429" s="133"/>
      <c r="Q429" s="137"/>
      <c r="R429" s="137"/>
      <c r="S429" s="137"/>
      <c r="T429" s="219"/>
      <c r="U429" s="220"/>
      <c r="V429" s="221"/>
      <c r="W429" s="221"/>
      <c r="X429" s="221"/>
      <c r="Y429" s="221"/>
      <c r="Z429" s="221"/>
      <c r="AA429" s="221"/>
      <c r="AB429" s="221"/>
      <c r="AC429" s="221"/>
      <c r="AD429" s="221"/>
      <c r="AE429" s="221"/>
      <c r="AF429" s="222"/>
      <c r="AG429" s="136"/>
      <c r="AH429" s="136"/>
      <c r="AI429" s="139"/>
      <c r="AJ429" s="139"/>
      <c r="AK429" s="134"/>
      <c r="AL429" s="134"/>
      <c r="AM429" s="134"/>
      <c r="AN429" s="140"/>
      <c r="AO429" s="141"/>
      <c r="AP429" s="188"/>
      <c r="AQ429" s="188"/>
      <c r="AR429" s="189"/>
      <c r="AS429" s="188"/>
      <c r="AT429" s="188"/>
      <c r="AU429" s="188"/>
      <c r="AV429" s="188"/>
      <c r="AW429" s="188"/>
      <c r="AX429" s="188"/>
      <c r="AY429" s="188"/>
      <c r="AZ429" s="188"/>
      <c r="BA429" s="135"/>
    </row>
    <row r="430" spans="1:53" s="88" customFormat="1">
      <c r="A430" s="9"/>
      <c r="C430" s="91"/>
      <c r="D430" s="91"/>
      <c r="E430" s="91"/>
      <c r="F430" s="91"/>
      <c r="G430" s="136"/>
      <c r="H430" s="137"/>
      <c r="I430" s="134"/>
      <c r="J430" s="133"/>
      <c r="K430" s="133"/>
      <c r="L430" s="133"/>
      <c r="M430" s="133"/>
      <c r="N430" s="133"/>
      <c r="O430" s="133"/>
      <c r="P430" s="133"/>
      <c r="Q430" s="137"/>
      <c r="R430" s="137"/>
      <c r="S430" s="137"/>
      <c r="T430" s="219"/>
      <c r="U430" s="220"/>
      <c r="V430" s="221"/>
      <c r="W430" s="221"/>
      <c r="X430" s="221"/>
      <c r="Y430" s="221"/>
      <c r="Z430" s="221"/>
      <c r="AA430" s="221"/>
      <c r="AB430" s="221"/>
      <c r="AC430" s="221"/>
      <c r="AD430" s="221"/>
      <c r="AE430" s="221"/>
      <c r="AF430" s="222"/>
      <c r="AG430" s="136"/>
      <c r="AH430" s="136"/>
      <c r="AI430" s="139"/>
      <c r="AJ430" s="139"/>
      <c r="AK430" s="134"/>
      <c r="AL430" s="134"/>
      <c r="AM430" s="134"/>
      <c r="AN430" s="140"/>
      <c r="AO430" s="141"/>
      <c r="AP430" s="188"/>
      <c r="AQ430" s="188"/>
      <c r="AR430" s="189"/>
      <c r="AS430" s="188"/>
      <c r="AT430" s="188"/>
      <c r="AU430" s="188"/>
      <c r="AV430" s="188"/>
      <c r="AW430" s="188"/>
      <c r="AX430" s="188"/>
      <c r="AY430" s="188"/>
      <c r="AZ430" s="188"/>
      <c r="BA430" s="135"/>
    </row>
    <row r="431" spans="1:53" s="88" customFormat="1">
      <c r="A431" s="9"/>
      <c r="C431" s="91"/>
      <c r="D431" s="91"/>
      <c r="E431" s="91"/>
      <c r="F431" s="91"/>
      <c r="G431" s="136"/>
      <c r="H431" s="137"/>
      <c r="I431" s="134"/>
      <c r="J431" s="133"/>
      <c r="K431" s="133"/>
      <c r="L431" s="133"/>
      <c r="M431" s="133"/>
      <c r="N431" s="133"/>
      <c r="O431" s="133"/>
      <c r="P431" s="133"/>
      <c r="Q431" s="137"/>
      <c r="R431" s="137"/>
      <c r="S431" s="137"/>
      <c r="T431" s="219"/>
      <c r="U431" s="220"/>
      <c r="V431" s="221"/>
      <c r="W431" s="221"/>
      <c r="X431" s="221"/>
      <c r="Y431" s="221"/>
      <c r="Z431" s="221"/>
      <c r="AA431" s="221"/>
      <c r="AB431" s="221"/>
      <c r="AC431" s="221"/>
      <c r="AD431" s="221"/>
      <c r="AE431" s="221"/>
      <c r="AF431" s="222"/>
      <c r="AG431" s="136"/>
      <c r="AH431" s="136"/>
      <c r="AI431" s="139"/>
      <c r="AJ431" s="139"/>
      <c r="AK431" s="134"/>
      <c r="AL431" s="134"/>
      <c r="AM431" s="134"/>
      <c r="AN431" s="140"/>
      <c r="AO431" s="141"/>
      <c r="AP431" s="188"/>
      <c r="AQ431" s="188"/>
      <c r="AR431" s="189"/>
      <c r="AS431" s="188"/>
      <c r="AT431" s="188"/>
      <c r="AU431" s="188"/>
      <c r="AV431" s="188"/>
      <c r="AW431" s="188"/>
      <c r="AX431" s="188"/>
      <c r="AY431" s="188"/>
      <c r="AZ431" s="188"/>
      <c r="BA431" s="135"/>
    </row>
    <row r="432" spans="1:53" s="88" customFormat="1">
      <c r="A432" s="9"/>
      <c r="C432" s="91"/>
      <c r="D432" s="91"/>
      <c r="E432" s="91"/>
      <c r="F432" s="91"/>
      <c r="G432" s="136"/>
      <c r="H432" s="137"/>
      <c r="I432" s="134"/>
      <c r="J432" s="133"/>
      <c r="K432" s="133"/>
      <c r="L432" s="133"/>
      <c r="M432" s="133"/>
      <c r="N432" s="133"/>
      <c r="O432" s="133"/>
      <c r="P432" s="133"/>
      <c r="Q432" s="137"/>
      <c r="R432" s="137"/>
      <c r="S432" s="137"/>
      <c r="T432" s="219"/>
      <c r="U432" s="220"/>
      <c r="V432" s="221"/>
      <c r="W432" s="221"/>
      <c r="X432" s="221"/>
      <c r="Y432" s="221"/>
      <c r="Z432" s="221"/>
      <c r="AA432" s="221"/>
      <c r="AB432" s="221"/>
      <c r="AC432" s="221"/>
      <c r="AD432" s="221"/>
      <c r="AE432" s="221"/>
      <c r="AF432" s="222"/>
      <c r="AG432" s="136"/>
      <c r="AH432" s="136"/>
      <c r="AI432" s="139"/>
      <c r="AJ432" s="139"/>
      <c r="AK432" s="134"/>
      <c r="AL432" s="134"/>
      <c r="AM432" s="134"/>
      <c r="AN432" s="140"/>
      <c r="AO432" s="141"/>
      <c r="AP432" s="188"/>
      <c r="AQ432" s="188"/>
      <c r="AR432" s="189"/>
      <c r="AS432" s="188"/>
      <c r="AT432" s="188"/>
      <c r="AU432" s="188"/>
      <c r="AV432" s="188"/>
      <c r="AW432" s="188"/>
      <c r="AX432" s="188"/>
      <c r="AY432" s="188"/>
      <c r="AZ432" s="188"/>
      <c r="BA432" s="135"/>
    </row>
    <row r="433" spans="1:53" s="88" customFormat="1">
      <c r="A433" s="9"/>
      <c r="C433" s="91"/>
      <c r="D433" s="91"/>
      <c r="E433" s="91"/>
      <c r="F433" s="91"/>
      <c r="G433" s="136"/>
      <c r="H433" s="137"/>
      <c r="I433" s="134"/>
      <c r="J433" s="133"/>
      <c r="K433" s="133"/>
      <c r="L433" s="133"/>
      <c r="M433" s="133"/>
      <c r="N433" s="133"/>
      <c r="O433" s="133"/>
      <c r="P433" s="133"/>
      <c r="Q433" s="137"/>
      <c r="R433" s="137"/>
      <c r="S433" s="137"/>
      <c r="T433" s="219"/>
      <c r="U433" s="220"/>
      <c r="V433" s="221"/>
      <c r="W433" s="221"/>
      <c r="X433" s="221"/>
      <c r="Y433" s="221"/>
      <c r="Z433" s="221"/>
      <c r="AA433" s="221"/>
      <c r="AB433" s="221"/>
      <c r="AC433" s="221"/>
      <c r="AD433" s="221"/>
      <c r="AE433" s="221"/>
      <c r="AF433" s="222"/>
      <c r="AG433" s="136"/>
      <c r="AH433" s="136"/>
      <c r="AI433" s="139"/>
      <c r="AJ433" s="139"/>
      <c r="AK433" s="134"/>
      <c r="AL433" s="134"/>
      <c r="AM433" s="134"/>
      <c r="AN433" s="140"/>
      <c r="AO433" s="141"/>
      <c r="AP433" s="188"/>
      <c r="AQ433" s="188"/>
      <c r="AR433" s="189"/>
      <c r="AS433" s="188"/>
      <c r="AT433" s="188"/>
      <c r="AU433" s="188"/>
      <c r="AV433" s="188"/>
      <c r="AW433" s="188"/>
      <c r="AX433" s="188"/>
      <c r="AY433" s="188"/>
      <c r="AZ433" s="188"/>
      <c r="BA433" s="135"/>
    </row>
    <row r="434" spans="1:53" s="88" customFormat="1">
      <c r="A434" s="9"/>
      <c r="C434" s="91"/>
      <c r="D434" s="91"/>
      <c r="E434" s="91"/>
      <c r="F434" s="91"/>
      <c r="G434" s="136"/>
      <c r="H434" s="137"/>
      <c r="I434" s="134"/>
      <c r="J434" s="133"/>
      <c r="K434" s="133"/>
      <c r="L434" s="133"/>
      <c r="M434" s="133"/>
      <c r="N434" s="133"/>
      <c r="O434" s="133"/>
      <c r="P434" s="133"/>
      <c r="Q434" s="137"/>
      <c r="R434" s="137"/>
      <c r="S434" s="137"/>
      <c r="T434" s="219"/>
      <c r="U434" s="220"/>
      <c r="V434" s="221"/>
      <c r="W434" s="221"/>
      <c r="X434" s="221"/>
      <c r="Y434" s="221"/>
      <c r="Z434" s="221"/>
      <c r="AA434" s="221"/>
      <c r="AB434" s="221"/>
      <c r="AC434" s="221"/>
      <c r="AD434" s="221"/>
      <c r="AE434" s="221"/>
      <c r="AF434" s="222"/>
      <c r="AG434" s="136"/>
      <c r="AH434" s="136"/>
      <c r="AI434" s="139"/>
      <c r="AJ434" s="139"/>
      <c r="AK434" s="134"/>
      <c r="AL434" s="134"/>
      <c r="AM434" s="134"/>
      <c r="AN434" s="140"/>
      <c r="AO434" s="141"/>
      <c r="AP434" s="188"/>
      <c r="AQ434" s="188"/>
      <c r="AR434" s="189"/>
      <c r="AS434" s="188"/>
      <c r="AT434" s="188"/>
      <c r="AU434" s="188"/>
      <c r="AV434" s="188"/>
      <c r="AW434" s="188"/>
      <c r="AX434" s="188"/>
      <c r="AY434" s="188"/>
      <c r="AZ434" s="188"/>
      <c r="BA434" s="135"/>
    </row>
    <row r="435" spans="1:53" s="88" customFormat="1">
      <c r="A435" s="9"/>
      <c r="C435" s="91"/>
      <c r="D435" s="91"/>
      <c r="E435" s="91"/>
      <c r="F435" s="91"/>
      <c r="G435" s="136"/>
      <c r="H435" s="137"/>
      <c r="I435" s="134"/>
      <c r="J435" s="133"/>
      <c r="K435" s="133"/>
      <c r="L435" s="133"/>
      <c r="M435" s="133"/>
      <c r="N435" s="133"/>
      <c r="O435" s="133"/>
      <c r="P435" s="133"/>
      <c r="Q435" s="137"/>
      <c r="R435" s="137"/>
      <c r="S435" s="137"/>
      <c r="T435" s="219"/>
      <c r="U435" s="220"/>
      <c r="V435" s="221"/>
      <c r="W435" s="221"/>
      <c r="X435" s="221"/>
      <c r="Y435" s="221"/>
      <c r="Z435" s="221"/>
      <c r="AA435" s="221"/>
      <c r="AB435" s="221"/>
      <c r="AC435" s="221"/>
      <c r="AD435" s="221"/>
      <c r="AE435" s="221"/>
      <c r="AF435" s="222"/>
      <c r="AG435" s="136"/>
      <c r="AH435" s="136"/>
      <c r="AI435" s="139"/>
      <c r="AJ435" s="139"/>
      <c r="AK435" s="134"/>
      <c r="AL435" s="134"/>
      <c r="AM435" s="134"/>
      <c r="AN435" s="140"/>
      <c r="AO435" s="141"/>
      <c r="AP435" s="188"/>
      <c r="AQ435" s="188"/>
      <c r="AR435" s="189"/>
      <c r="AS435" s="188"/>
      <c r="AT435" s="188"/>
      <c r="AU435" s="188"/>
      <c r="AV435" s="188"/>
      <c r="AW435" s="188"/>
      <c r="AX435" s="188"/>
      <c r="AY435" s="188"/>
      <c r="AZ435" s="188"/>
      <c r="BA435" s="135"/>
    </row>
    <row r="436" spans="1:53" s="88" customFormat="1">
      <c r="A436" s="9"/>
      <c r="C436" s="91"/>
      <c r="D436" s="91"/>
      <c r="E436" s="91"/>
      <c r="F436" s="91"/>
      <c r="G436" s="136"/>
      <c r="H436" s="137"/>
      <c r="I436" s="134"/>
      <c r="J436" s="133"/>
      <c r="K436" s="133"/>
      <c r="L436" s="133"/>
      <c r="M436" s="133"/>
      <c r="N436" s="133"/>
      <c r="O436" s="133"/>
      <c r="P436" s="133"/>
      <c r="Q436" s="137"/>
      <c r="R436" s="137"/>
      <c r="S436" s="137"/>
      <c r="T436" s="219"/>
      <c r="U436" s="220"/>
      <c r="V436" s="221"/>
      <c r="W436" s="221"/>
      <c r="X436" s="221"/>
      <c r="Y436" s="221"/>
      <c r="Z436" s="221"/>
      <c r="AA436" s="221"/>
      <c r="AB436" s="221"/>
      <c r="AC436" s="221"/>
      <c r="AD436" s="221"/>
      <c r="AE436" s="221"/>
      <c r="AF436" s="222"/>
      <c r="AG436" s="136"/>
      <c r="AH436" s="136"/>
      <c r="AI436" s="139"/>
      <c r="AJ436" s="139"/>
      <c r="AK436" s="134"/>
      <c r="AL436" s="134"/>
      <c r="AM436" s="134"/>
      <c r="AN436" s="140"/>
      <c r="AO436" s="141"/>
      <c r="AP436" s="188"/>
      <c r="AQ436" s="188"/>
      <c r="AR436" s="189"/>
      <c r="AS436" s="188"/>
      <c r="AT436" s="188"/>
      <c r="AU436" s="188"/>
      <c r="AV436" s="188"/>
      <c r="AW436" s="188"/>
      <c r="AX436" s="188"/>
      <c r="AY436" s="188"/>
      <c r="AZ436" s="188"/>
      <c r="BA436" s="135"/>
    </row>
    <row r="437" spans="1:53" s="88" customFormat="1">
      <c r="A437" s="9"/>
      <c r="C437" s="91"/>
      <c r="D437" s="91"/>
      <c r="E437" s="91"/>
      <c r="F437" s="91"/>
      <c r="G437" s="136"/>
      <c r="H437" s="137"/>
      <c r="I437" s="134"/>
      <c r="J437" s="133"/>
      <c r="K437" s="133"/>
      <c r="L437" s="133"/>
      <c r="M437" s="133"/>
      <c r="N437" s="133"/>
      <c r="O437" s="133"/>
      <c r="P437" s="133"/>
      <c r="Q437" s="137"/>
      <c r="R437" s="137"/>
      <c r="S437" s="137"/>
      <c r="T437" s="219"/>
      <c r="U437" s="220"/>
      <c r="V437" s="221"/>
      <c r="W437" s="221"/>
      <c r="X437" s="221"/>
      <c r="Y437" s="221"/>
      <c r="Z437" s="221"/>
      <c r="AA437" s="221"/>
      <c r="AB437" s="221"/>
      <c r="AC437" s="221"/>
      <c r="AD437" s="221"/>
      <c r="AE437" s="221"/>
      <c r="AF437" s="222"/>
      <c r="AG437" s="136"/>
      <c r="AH437" s="136"/>
      <c r="AI437" s="139"/>
      <c r="AJ437" s="139"/>
      <c r="AK437" s="134"/>
      <c r="AL437" s="134"/>
      <c r="AM437" s="134"/>
      <c r="AN437" s="140"/>
      <c r="AO437" s="141"/>
      <c r="AP437" s="188"/>
      <c r="AQ437" s="188"/>
      <c r="AR437" s="189"/>
      <c r="AS437" s="188"/>
      <c r="AT437" s="188"/>
      <c r="AU437" s="188"/>
      <c r="AV437" s="188"/>
      <c r="AW437" s="188"/>
      <c r="AX437" s="188"/>
      <c r="AY437" s="188"/>
      <c r="AZ437" s="188"/>
      <c r="BA437" s="135"/>
    </row>
    <row r="438" spans="1:53" s="88" customFormat="1">
      <c r="A438" s="9"/>
      <c r="C438" s="91"/>
      <c r="D438" s="91"/>
      <c r="E438" s="91"/>
      <c r="F438" s="91"/>
      <c r="G438" s="136"/>
      <c r="H438" s="137"/>
      <c r="I438" s="134"/>
      <c r="J438" s="133"/>
      <c r="K438" s="133"/>
      <c r="L438" s="133"/>
      <c r="M438" s="133"/>
      <c r="N438" s="133"/>
      <c r="O438" s="133"/>
      <c r="P438" s="133"/>
      <c r="Q438" s="137"/>
      <c r="R438" s="137"/>
      <c r="S438" s="137"/>
      <c r="T438" s="219"/>
      <c r="U438" s="220"/>
      <c r="V438" s="221"/>
      <c r="W438" s="221"/>
      <c r="X438" s="221"/>
      <c r="Y438" s="221"/>
      <c r="Z438" s="221"/>
      <c r="AA438" s="221"/>
      <c r="AB438" s="221"/>
      <c r="AC438" s="221"/>
      <c r="AD438" s="221"/>
      <c r="AE438" s="221"/>
      <c r="AF438" s="222"/>
      <c r="AG438" s="136"/>
      <c r="AH438" s="136"/>
      <c r="AI438" s="139"/>
      <c r="AJ438" s="139"/>
      <c r="AK438" s="134"/>
      <c r="AL438" s="134"/>
      <c r="AM438" s="134"/>
      <c r="AN438" s="140"/>
      <c r="AO438" s="141"/>
      <c r="AP438" s="188"/>
      <c r="AQ438" s="188"/>
      <c r="AR438" s="189"/>
      <c r="AS438" s="188"/>
      <c r="AT438" s="188"/>
      <c r="AU438" s="188"/>
      <c r="AV438" s="188"/>
      <c r="AW438" s="188"/>
      <c r="AX438" s="188"/>
      <c r="AY438" s="188"/>
      <c r="AZ438" s="188"/>
      <c r="BA438" s="135"/>
    </row>
    <row r="439" spans="1:53" s="88" customFormat="1">
      <c r="A439" s="9"/>
      <c r="C439" s="91"/>
      <c r="D439" s="91"/>
      <c r="E439" s="91"/>
      <c r="F439" s="91"/>
      <c r="G439" s="136"/>
      <c r="H439" s="137"/>
      <c r="I439" s="134"/>
      <c r="J439" s="133"/>
      <c r="K439" s="133"/>
      <c r="L439" s="133"/>
      <c r="M439" s="133"/>
      <c r="N439" s="133"/>
      <c r="O439" s="133"/>
      <c r="P439" s="133"/>
      <c r="Q439" s="137"/>
      <c r="R439" s="137"/>
      <c r="S439" s="137"/>
      <c r="T439" s="219"/>
      <c r="U439" s="220"/>
      <c r="V439" s="221"/>
      <c r="W439" s="221"/>
      <c r="X439" s="221"/>
      <c r="Y439" s="221"/>
      <c r="Z439" s="221"/>
      <c r="AA439" s="221"/>
      <c r="AB439" s="221"/>
      <c r="AC439" s="221"/>
      <c r="AD439" s="221"/>
      <c r="AE439" s="221"/>
      <c r="AF439" s="222"/>
      <c r="AG439" s="136"/>
      <c r="AH439" s="136"/>
      <c r="AI439" s="139"/>
      <c r="AJ439" s="139"/>
      <c r="AK439" s="134"/>
      <c r="AL439" s="134"/>
      <c r="AM439" s="134"/>
      <c r="AN439" s="140"/>
      <c r="AO439" s="141"/>
      <c r="AP439" s="188"/>
      <c r="AQ439" s="188"/>
      <c r="AR439" s="189"/>
      <c r="AS439" s="188"/>
      <c r="AT439" s="188"/>
      <c r="AU439" s="188"/>
      <c r="AV439" s="188"/>
      <c r="AW439" s="188"/>
      <c r="AX439" s="188"/>
      <c r="AY439" s="188"/>
      <c r="AZ439" s="188"/>
      <c r="BA439" s="135"/>
    </row>
    <row r="440" spans="1:53" s="88" customFormat="1">
      <c r="A440" s="9"/>
      <c r="C440" s="91"/>
      <c r="D440" s="91"/>
      <c r="E440" s="91"/>
      <c r="F440" s="91"/>
      <c r="G440" s="136"/>
      <c r="H440" s="137"/>
      <c r="I440" s="134"/>
      <c r="J440" s="133"/>
      <c r="K440" s="133"/>
      <c r="L440" s="133"/>
      <c r="M440" s="133"/>
      <c r="N440" s="133"/>
      <c r="O440" s="133"/>
      <c r="P440" s="133"/>
      <c r="Q440" s="137"/>
      <c r="R440" s="137"/>
      <c r="S440" s="137"/>
      <c r="T440" s="219"/>
      <c r="U440" s="220"/>
      <c r="V440" s="221"/>
      <c r="W440" s="221"/>
      <c r="X440" s="221"/>
      <c r="Y440" s="221"/>
      <c r="Z440" s="221"/>
      <c r="AA440" s="221"/>
      <c r="AB440" s="221"/>
      <c r="AC440" s="221"/>
      <c r="AD440" s="221"/>
      <c r="AE440" s="221"/>
      <c r="AF440" s="222"/>
      <c r="AG440" s="136"/>
      <c r="AH440" s="136"/>
      <c r="AI440" s="139"/>
      <c r="AJ440" s="139"/>
      <c r="AK440" s="134"/>
      <c r="AL440" s="134"/>
      <c r="AM440" s="134"/>
      <c r="AN440" s="140"/>
      <c r="AO440" s="141"/>
      <c r="AP440" s="188"/>
      <c r="AQ440" s="188"/>
      <c r="AR440" s="189"/>
      <c r="AS440" s="188"/>
      <c r="AT440" s="188"/>
      <c r="AU440" s="188"/>
      <c r="AV440" s="188"/>
      <c r="AW440" s="188"/>
      <c r="AX440" s="188"/>
      <c r="AY440" s="188"/>
      <c r="AZ440" s="188"/>
      <c r="BA440" s="135"/>
    </row>
    <row r="441" spans="1:53" s="88" customFormat="1">
      <c r="A441" s="9"/>
      <c r="C441" s="91"/>
      <c r="D441" s="91"/>
      <c r="E441" s="91"/>
      <c r="F441" s="91"/>
      <c r="G441" s="136"/>
      <c r="H441" s="137"/>
      <c r="I441" s="134"/>
      <c r="J441" s="133"/>
      <c r="K441" s="133"/>
      <c r="L441" s="133"/>
      <c r="M441" s="133"/>
      <c r="N441" s="133"/>
      <c r="O441" s="133"/>
      <c r="P441" s="133"/>
      <c r="Q441" s="137"/>
      <c r="R441" s="137"/>
      <c r="S441" s="137"/>
      <c r="T441" s="219"/>
      <c r="U441" s="220"/>
      <c r="V441" s="221"/>
      <c r="W441" s="221"/>
      <c r="X441" s="221"/>
      <c r="Y441" s="221"/>
      <c r="Z441" s="221"/>
      <c r="AA441" s="221"/>
      <c r="AB441" s="221"/>
      <c r="AC441" s="221"/>
      <c r="AD441" s="221"/>
      <c r="AE441" s="221"/>
      <c r="AF441" s="222"/>
      <c r="AG441" s="136"/>
      <c r="AH441" s="136"/>
      <c r="AI441" s="139"/>
      <c r="AJ441" s="139"/>
      <c r="AK441" s="134"/>
      <c r="AL441" s="134"/>
      <c r="AM441" s="134"/>
      <c r="AN441" s="140"/>
      <c r="AO441" s="141"/>
      <c r="AP441" s="188"/>
      <c r="AQ441" s="188"/>
      <c r="AR441" s="189"/>
      <c r="AS441" s="188"/>
      <c r="AT441" s="188"/>
      <c r="AU441" s="188"/>
      <c r="AV441" s="188"/>
      <c r="AW441" s="188"/>
      <c r="AX441" s="188"/>
      <c r="AY441" s="188"/>
      <c r="AZ441" s="188"/>
      <c r="BA441" s="135"/>
    </row>
    <row r="442" spans="1:53" s="88" customFormat="1">
      <c r="A442" s="9"/>
      <c r="C442" s="91"/>
      <c r="D442" s="91"/>
      <c r="E442" s="91"/>
      <c r="F442" s="91"/>
      <c r="G442" s="136"/>
      <c r="H442" s="137"/>
      <c r="I442" s="134"/>
      <c r="J442" s="133"/>
      <c r="K442" s="133"/>
      <c r="L442" s="133"/>
      <c r="M442" s="133"/>
      <c r="N442" s="133"/>
      <c r="O442" s="133"/>
      <c r="P442" s="133"/>
      <c r="Q442" s="137"/>
      <c r="R442" s="137"/>
      <c r="S442" s="137"/>
      <c r="T442" s="219"/>
      <c r="U442" s="220"/>
      <c r="V442" s="221"/>
      <c r="W442" s="221"/>
      <c r="X442" s="221"/>
      <c r="Y442" s="221"/>
      <c r="Z442" s="221"/>
      <c r="AA442" s="221"/>
      <c r="AB442" s="221"/>
      <c r="AC442" s="221"/>
      <c r="AD442" s="221"/>
      <c r="AE442" s="221"/>
      <c r="AF442" s="222"/>
      <c r="AG442" s="136"/>
      <c r="AH442" s="136"/>
      <c r="AI442" s="139"/>
      <c r="AJ442" s="139"/>
      <c r="AK442" s="134"/>
      <c r="AL442" s="134"/>
      <c r="AM442" s="134"/>
      <c r="AN442" s="140"/>
      <c r="AO442" s="141"/>
      <c r="AP442" s="188"/>
      <c r="AQ442" s="188"/>
      <c r="AR442" s="189"/>
      <c r="AS442" s="188"/>
      <c r="AT442" s="188"/>
      <c r="AU442" s="188"/>
      <c r="AV442" s="188"/>
      <c r="AW442" s="188"/>
      <c r="AX442" s="188"/>
      <c r="AY442" s="188"/>
      <c r="AZ442" s="188"/>
      <c r="BA442" s="135"/>
    </row>
    <row r="443" spans="1:53" s="88" customFormat="1">
      <c r="A443" s="9"/>
      <c r="C443" s="91"/>
      <c r="D443" s="91"/>
      <c r="E443" s="91"/>
      <c r="F443" s="91"/>
      <c r="G443" s="136"/>
      <c r="H443" s="137"/>
      <c r="I443" s="134"/>
      <c r="J443" s="133"/>
      <c r="K443" s="133"/>
      <c r="L443" s="133"/>
      <c r="M443" s="133"/>
      <c r="N443" s="133"/>
      <c r="O443" s="133"/>
      <c r="P443" s="133"/>
      <c r="Q443" s="137"/>
      <c r="R443" s="137"/>
      <c r="S443" s="137"/>
      <c r="T443" s="219"/>
      <c r="U443" s="220"/>
      <c r="V443" s="221"/>
      <c r="W443" s="221"/>
      <c r="X443" s="221"/>
      <c r="Y443" s="221"/>
      <c r="Z443" s="221"/>
      <c r="AA443" s="221"/>
      <c r="AB443" s="221"/>
      <c r="AC443" s="221"/>
      <c r="AD443" s="221"/>
      <c r="AE443" s="221"/>
      <c r="AF443" s="222"/>
      <c r="AG443" s="136"/>
      <c r="AH443" s="136"/>
      <c r="AI443" s="139"/>
      <c r="AJ443" s="139"/>
      <c r="AK443" s="134"/>
      <c r="AL443" s="134"/>
      <c r="AM443" s="134"/>
      <c r="AN443" s="140"/>
      <c r="AO443" s="141"/>
      <c r="AP443" s="188"/>
      <c r="AQ443" s="188"/>
      <c r="AR443" s="189"/>
      <c r="AS443" s="188"/>
      <c r="AT443" s="188"/>
      <c r="AU443" s="188"/>
      <c r="AV443" s="188"/>
      <c r="AW443" s="188"/>
      <c r="AX443" s="188"/>
      <c r="AY443" s="188"/>
      <c r="AZ443" s="188"/>
      <c r="BA443" s="135"/>
    </row>
    <row r="444" spans="1:53" s="88" customFormat="1">
      <c r="A444" s="9"/>
      <c r="C444" s="91"/>
      <c r="D444" s="91"/>
      <c r="E444" s="91"/>
      <c r="F444" s="91"/>
      <c r="G444" s="136"/>
      <c r="H444" s="137"/>
      <c r="I444" s="134"/>
      <c r="J444" s="133"/>
      <c r="K444" s="133"/>
      <c r="L444" s="133"/>
      <c r="M444" s="133"/>
      <c r="N444" s="133"/>
      <c r="O444" s="133"/>
      <c r="P444" s="133"/>
      <c r="Q444" s="137"/>
      <c r="R444" s="137"/>
      <c r="S444" s="137"/>
      <c r="T444" s="219"/>
      <c r="U444" s="220"/>
      <c r="V444" s="221"/>
      <c r="W444" s="221"/>
      <c r="X444" s="221"/>
      <c r="Y444" s="221"/>
      <c r="Z444" s="221"/>
      <c r="AA444" s="221"/>
      <c r="AB444" s="221"/>
      <c r="AC444" s="221"/>
      <c r="AD444" s="221"/>
      <c r="AE444" s="221"/>
      <c r="AF444" s="222"/>
      <c r="AG444" s="136"/>
      <c r="AH444" s="136"/>
      <c r="AI444" s="139"/>
      <c r="AJ444" s="139"/>
      <c r="AK444" s="134"/>
      <c r="AL444" s="134"/>
      <c r="AM444" s="134"/>
      <c r="AN444" s="140"/>
      <c r="AO444" s="141"/>
      <c r="AP444" s="188"/>
      <c r="AQ444" s="188"/>
      <c r="AR444" s="189"/>
      <c r="AS444" s="188"/>
      <c r="AT444" s="188"/>
      <c r="AU444" s="188"/>
      <c r="AV444" s="188"/>
      <c r="AW444" s="188"/>
      <c r="AX444" s="188"/>
      <c r="AY444" s="188"/>
      <c r="AZ444" s="188"/>
      <c r="BA444" s="135"/>
    </row>
    <row r="445" spans="1:53" s="88" customFormat="1">
      <c r="A445" s="9"/>
      <c r="C445" s="91"/>
      <c r="D445" s="91"/>
      <c r="E445" s="91"/>
      <c r="F445" s="91"/>
      <c r="G445" s="136"/>
      <c r="H445" s="137"/>
      <c r="I445" s="134"/>
      <c r="J445" s="133"/>
      <c r="K445" s="133"/>
      <c r="L445" s="133"/>
      <c r="M445" s="133"/>
      <c r="N445" s="133"/>
      <c r="O445" s="133"/>
      <c r="P445" s="133"/>
      <c r="Q445" s="137"/>
      <c r="R445" s="137"/>
      <c r="S445" s="137"/>
      <c r="T445" s="219"/>
      <c r="U445" s="220"/>
      <c r="V445" s="221"/>
      <c r="W445" s="221"/>
      <c r="X445" s="221"/>
      <c r="Y445" s="221"/>
      <c r="Z445" s="221"/>
      <c r="AA445" s="221"/>
      <c r="AB445" s="221"/>
      <c r="AC445" s="221"/>
      <c r="AD445" s="221"/>
      <c r="AE445" s="221"/>
      <c r="AF445" s="222"/>
      <c r="AG445" s="136"/>
      <c r="AH445" s="136"/>
      <c r="AI445" s="139"/>
      <c r="AJ445" s="139"/>
      <c r="AK445" s="134"/>
      <c r="AL445" s="134"/>
      <c r="AM445" s="134"/>
      <c r="AN445" s="140"/>
      <c r="AO445" s="141"/>
      <c r="AP445" s="188"/>
      <c r="AQ445" s="188"/>
      <c r="AR445" s="189"/>
      <c r="AS445" s="188"/>
      <c r="AT445" s="188"/>
      <c r="AU445" s="188"/>
      <c r="AV445" s="188"/>
      <c r="AW445" s="188"/>
      <c r="AX445" s="188"/>
      <c r="AY445" s="188"/>
      <c r="AZ445" s="188"/>
      <c r="BA445" s="135"/>
    </row>
    <row r="446" spans="1:53" s="88" customFormat="1">
      <c r="A446" s="9"/>
      <c r="C446" s="91"/>
      <c r="D446" s="91"/>
      <c r="E446" s="91"/>
      <c r="F446" s="91"/>
      <c r="G446" s="136"/>
      <c r="H446" s="137"/>
      <c r="I446" s="134"/>
      <c r="J446" s="133"/>
      <c r="K446" s="133"/>
      <c r="L446" s="133"/>
      <c r="M446" s="133"/>
      <c r="N446" s="133"/>
      <c r="O446" s="133"/>
      <c r="P446" s="133"/>
      <c r="Q446" s="137"/>
      <c r="R446" s="137"/>
      <c r="S446" s="137"/>
      <c r="T446" s="219"/>
      <c r="U446" s="220"/>
      <c r="V446" s="221"/>
      <c r="W446" s="221"/>
      <c r="X446" s="221"/>
      <c r="Y446" s="221"/>
      <c r="Z446" s="221"/>
      <c r="AA446" s="221"/>
      <c r="AB446" s="221"/>
      <c r="AC446" s="221"/>
      <c r="AD446" s="221"/>
      <c r="AE446" s="221"/>
      <c r="AF446" s="222"/>
      <c r="AG446" s="136"/>
      <c r="AH446" s="136"/>
      <c r="AI446" s="139"/>
      <c r="AJ446" s="139"/>
      <c r="AK446" s="134"/>
      <c r="AL446" s="134"/>
      <c r="AM446" s="134"/>
      <c r="AN446" s="140"/>
      <c r="AO446" s="141"/>
      <c r="AP446" s="188"/>
      <c r="AQ446" s="188"/>
      <c r="AR446" s="189"/>
      <c r="AS446" s="188"/>
      <c r="AT446" s="188"/>
      <c r="AU446" s="188"/>
      <c r="AV446" s="188"/>
      <c r="AW446" s="188"/>
      <c r="AX446" s="188"/>
      <c r="AY446" s="188"/>
      <c r="AZ446" s="188"/>
      <c r="BA446" s="135"/>
    </row>
    <row r="447" spans="1:53" s="88" customFormat="1">
      <c r="A447" s="9"/>
      <c r="C447" s="91"/>
      <c r="D447" s="91"/>
      <c r="E447" s="91"/>
      <c r="F447" s="91"/>
      <c r="G447" s="136"/>
      <c r="H447" s="137"/>
      <c r="I447" s="134"/>
      <c r="J447" s="133"/>
      <c r="K447" s="133"/>
      <c r="L447" s="133"/>
      <c r="M447" s="133"/>
      <c r="N447" s="133"/>
      <c r="O447" s="133"/>
      <c r="P447" s="133"/>
      <c r="Q447" s="137"/>
      <c r="R447" s="137"/>
      <c r="S447" s="137"/>
      <c r="T447" s="219"/>
      <c r="U447" s="220"/>
      <c r="V447" s="221"/>
      <c r="W447" s="221"/>
      <c r="X447" s="221"/>
      <c r="Y447" s="221"/>
      <c r="Z447" s="221"/>
      <c r="AA447" s="221"/>
      <c r="AB447" s="221"/>
      <c r="AC447" s="221"/>
      <c r="AD447" s="221"/>
      <c r="AE447" s="221"/>
      <c r="AF447" s="222"/>
      <c r="AG447" s="136"/>
      <c r="AH447" s="136"/>
      <c r="AI447" s="139"/>
      <c r="AJ447" s="139"/>
      <c r="AK447" s="134"/>
      <c r="AL447" s="134"/>
      <c r="AM447" s="134"/>
      <c r="AN447" s="140"/>
      <c r="AO447" s="141"/>
      <c r="AP447" s="188"/>
      <c r="AQ447" s="188"/>
      <c r="AR447" s="189"/>
      <c r="AS447" s="188"/>
      <c r="AT447" s="188"/>
      <c r="AU447" s="188"/>
      <c r="AV447" s="188"/>
      <c r="AW447" s="188"/>
      <c r="AX447" s="188"/>
      <c r="AY447" s="188"/>
      <c r="AZ447" s="188"/>
      <c r="BA447" s="135"/>
    </row>
    <row r="448" spans="1:53" s="88" customFormat="1">
      <c r="A448" s="9"/>
      <c r="C448" s="91"/>
      <c r="D448" s="91"/>
      <c r="E448" s="91"/>
      <c r="F448" s="91"/>
      <c r="G448" s="136"/>
      <c r="H448" s="137"/>
      <c r="I448" s="134"/>
      <c r="J448" s="133"/>
      <c r="K448" s="133"/>
      <c r="L448" s="133"/>
      <c r="M448" s="133"/>
      <c r="N448" s="133"/>
      <c r="O448" s="133"/>
      <c r="P448" s="133"/>
      <c r="Q448" s="137"/>
      <c r="R448" s="137"/>
      <c r="S448" s="137"/>
      <c r="T448" s="219"/>
      <c r="U448" s="220"/>
      <c r="V448" s="221"/>
      <c r="W448" s="221"/>
      <c r="X448" s="221"/>
      <c r="Y448" s="221"/>
      <c r="Z448" s="221"/>
      <c r="AA448" s="221"/>
      <c r="AB448" s="221"/>
      <c r="AC448" s="221"/>
      <c r="AD448" s="221"/>
      <c r="AE448" s="221"/>
      <c r="AF448" s="222"/>
      <c r="AG448" s="136"/>
      <c r="AH448" s="136"/>
      <c r="AI448" s="139"/>
      <c r="AJ448" s="139"/>
      <c r="AK448" s="134"/>
      <c r="AL448" s="134"/>
      <c r="AM448" s="134"/>
      <c r="AN448" s="140"/>
      <c r="AO448" s="141"/>
      <c r="AP448" s="188"/>
      <c r="AQ448" s="188"/>
      <c r="AR448" s="189"/>
      <c r="AS448" s="188"/>
      <c r="AT448" s="188"/>
      <c r="AU448" s="188"/>
      <c r="AV448" s="188"/>
      <c r="AW448" s="188"/>
      <c r="AX448" s="188"/>
      <c r="AY448" s="188"/>
      <c r="AZ448" s="188"/>
      <c r="BA448" s="135"/>
    </row>
    <row r="449" spans="1:53" s="88" customFormat="1">
      <c r="A449" s="9"/>
      <c r="C449" s="91"/>
      <c r="D449" s="91"/>
      <c r="E449" s="91"/>
      <c r="F449" s="91"/>
      <c r="G449" s="136"/>
      <c r="H449" s="137"/>
      <c r="I449" s="134"/>
      <c r="J449" s="133"/>
      <c r="K449" s="133"/>
      <c r="L449" s="133"/>
      <c r="M449" s="133"/>
      <c r="N449" s="133"/>
      <c r="O449" s="133"/>
      <c r="P449" s="133"/>
      <c r="Q449" s="137"/>
      <c r="R449" s="137"/>
      <c r="S449" s="137"/>
      <c r="T449" s="219"/>
      <c r="U449" s="220"/>
      <c r="V449" s="221"/>
      <c r="W449" s="221"/>
      <c r="X449" s="221"/>
      <c r="Y449" s="221"/>
      <c r="Z449" s="221"/>
      <c r="AA449" s="221"/>
      <c r="AB449" s="221"/>
      <c r="AC449" s="221"/>
      <c r="AD449" s="221"/>
      <c r="AE449" s="221"/>
      <c r="AF449" s="222"/>
      <c r="AG449" s="136"/>
      <c r="AH449" s="136"/>
      <c r="AI449" s="139"/>
      <c r="AJ449" s="139"/>
      <c r="AK449" s="134"/>
      <c r="AL449" s="134"/>
      <c r="AM449" s="134"/>
      <c r="AN449" s="140"/>
      <c r="AO449" s="141"/>
      <c r="AP449" s="188"/>
      <c r="AQ449" s="188"/>
      <c r="AR449" s="189"/>
      <c r="AS449" s="188"/>
      <c r="AT449" s="188"/>
      <c r="AU449" s="188"/>
      <c r="AV449" s="188"/>
      <c r="AW449" s="188"/>
      <c r="AX449" s="188"/>
      <c r="AY449" s="188"/>
      <c r="AZ449" s="188"/>
      <c r="BA449" s="135"/>
    </row>
    <row r="450" spans="1:53" s="88" customFormat="1">
      <c r="A450" s="9"/>
      <c r="C450" s="91"/>
      <c r="D450" s="91"/>
      <c r="E450" s="91"/>
      <c r="F450" s="91"/>
      <c r="G450" s="136"/>
      <c r="H450" s="137"/>
      <c r="I450" s="134"/>
      <c r="J450" s="133"/>
      <c r="K450" s="133"/>
      <c r="L450" s="133"/>
      <c r="M450" s="133"/>
      <c r="N450" s="133"/>
      <c r="O450" s="133"/>
      <c r="P450" s="133"/>
      <c r="Q450" s="137"/>
      <c r="R450" s="137"/>
      <c r="S450" s="137"/>
      <c r="T450" s="219"/>
      <c r="U450" s="220"/>
      <c r="V450" s="221"/>
      <c r="W450" s="221"/>
      <c r="X450" s="221"/>
      <c r="Y450" s="221"/>
      <c r="Z450" s="221"/>
      <c r="AA450" s="221"/>
      <c r="AB450" s="221"/>
      <c r="AC450" s="221"/>
      <c r="AD450" s="221"/>
      <c r="AE450" s="221"/>
      <c r="AF450" s="222"/>
      <c r="AG450" s="136"/>
      <c r="AH450" s="136"/>
      <c r="AI450" s="139"/>
      <c r="AJ450" s="139"/>
      <c r="AK450" s="134"/>
      <c r="AL450" s="134"/>
      <c r="AM450" s="134"/>
      <c r="AN450" s="140"/>
      <c r="AO450" s="141"/>
      <c r="AP450" s="188"/>
      <c r="AQ450" s="188"/>
      <c r="AR450" s="189"/>
      <c r="AS450" s="188"/>
      <c r="AT450" s="188"/>
      <c r="AU450" s="188"/>
      <c r="AV450" s="188"/>
      <c r="AW450" s="188"/>
      <c r="AX450" s="188"/>
      <c r="AY450" s="188"/>
      <c r="AZ450" s="188"/>
      <c r="BA450" s="135"/>
    </row>
    <row r="451" spans="1:53" s="88" customFormat="1">
      <c r="A451" s="9"/>
      <c r="C451" s="91"/>
      <c r="D451" s="91"/>
      <c r="E451" s="91"/>
      <c r="F451" s="91"/>
      <c r="G451" s="136"/>
      <c r="H451" s="137"/>
      <c r="I451" s="134"/>
      <c r="J451" s="133"/>
      <c r="K451" s="133"/>
      <c r="L451" s="133"/>
      <c r="M451" s="133"/>
      <c r="N451" s="133"/>
      <c r="O451" s="133"/>
      <c r="P451" s="133"/>
      <c r="Q451" s="137"/>
      <c r="R451" s="137"/>
      <c r="S451" s="137"/>
      <c r="T451" s="219"/>
      <c r="U451" s="220"/>
      <c r="V451" s="221"/>
      <c r="W451" s="221"/>
      <c r="X451" s="221"/>
      <c r="Y451" s="221"/>
      <c r="Z451" s="221"/>
      <c r="AA451" s="221"/>
      <c r="AB451" s="221"/>
      <c r="AC451" s="221"/>
      <c r="AD451" s="221"/>
      <c r="AE451" s="221"/>
      <c r="AF451" s="222"/>
      <c r="AG451" s="136"/>
      <c r="AH451" s="136"/>
      <c r="AI451" s="139"/>
      <c r="AJ451" s="139"/>
      <c r="AK451" s="134"/>
      <c r="AL451" s="134"/>
      <c r="AM451" s="134"/>
      <c r="AN451" s="140"/>
      <c r="AO451" s="141"/>
      <c r="AP451" s="188"/>
      <c r="AQ451" s="188"/>
      <c r="AR451" s="189"/>
      <c r="AS451" s="188"/>
      <c r="AT451" s="188"/>
      <c r="AU451" s="188"/>
      <c r="AV451" s="188"/>
      <c r="AW451" s="188"/>
      <c r="AX451" s="188"/>
      <c r="AY451" s="188"/>
      <c r="AZ451" s="188"/>
      <c r="BA451" s="135"/>
    </row>
    <row r="452" spans="1:53" s="88" customFormat="1">
      <c r="A452" s="9"/>
      <c r="C452" s="91"/>
      <c r="D452" s="91"/>
      <c r="E452" s="91"/>
      <c r="F452" s="91"/>
      <c r="G452" s="136"/>
      <c r="H452" s="137"/>
      <c r="I452" s="134"/>
      <c r="J452" s="133"/>
      <c r="K452" s="133"/>
      <c r="L452" s="133"/>
      <c r="M452" s="133"/>
      <c r="N452" s="133"/>
      <c r="O452" s="133"/>
      <c r="P452" s="133"/>
      <c r="Q452" s="137"/>
      <c r="R452" s="137"/>
      <c r="S452" s="137"/>
      <c r="T452" s="219"/>
      <c r="U452" s="220"/>
      <c r="V452" s="221"/>
      <c r="W452" s="221"/>
      <c r="X452" s="221"/>
      <c r="Y452" s="221"/>
      <c r="Z452" s="221"/>
      <c r="AA452" s="221"/>
      <c r="AB452" s="221"/>
      <c r="AC452" s="221"/>
      <c r="AD452" s="221"/>
      <c r="AE452" s="221"/>
      <c r="AF452" s="222"/>
      <c r="AG452" s="136"/>
      <c r="AH452" s="136"/>
      <c r="AI452" s="139"/>
      <c r="AJ452" s="139"/>
      <c r="AK452" s="134"/>
      <c r="AL452" s="134"/>
      <c r="AM452" s="134"/>
      <c r="AN452" s="140"/>
      <c r="AO452" s="141"/>
      <c r="AP452" s="188"/>
      <c r="AQ452" s="188"/>
      <c r="AR452" s="189"/>
      <c r="AS452" s="188"/>
      <c r="AT452" s="188"/>
      <c r="AU452" s="188"/>
      <c r="AV452" s="188"/>
      <c r="AW452" s="188"/>
      <c r="AX452" s="188"/>
      <c r="AY452" s="188"/>
      <c r="AZ452" s="188"/>
      <c r="BA452" s="135"/>
    </row>
    <row r="453" spans="1:53" s="88" customFormat="1">
      <c r="A453" s="9"/>
      <c r="C453" s="91"/>
      <c r="D453" s="91"/>
      <c r="E453" s="91"/>
      <c r="F453" s="91"/>
      <c r="G453" s="136"/>
      <c r="H453" s="137"/>
      <c r="I453" s="134"/>
      <c r="J453" s="133"/>
      <c r="K453" s="133"/>
      <c r="L453" s="133"/>
      <c r="M453" s="133"/>
      <c r="N453" s="133"/>
      <c r="O453" s="133"/>
      <c r="P453" s="133"/>
      <c r="Q453" s="137"/>
      <c r="R453" s="137"/>
      <c r="S453" s="137"/>
      <c r="T453" s="219"/>
      <c r="U453" s="220"/>
      <c r="V453" s="221"/>
      <c r="W453" s="221"/>
      <c r="X453" s="221"/>
      <c r="Y453" s="221"/>
      <c r="Z453" s="221"/>
      <c r="AA453" s="221"/>
      <c r="AB453" s="221"/>
      <c r="AC453" s="221"/>
      <c r="AD453" s="221"/>
      <c r="AE453" s="221"/>
      <c r="AF453" s="222"/>
      <c r="AG453" s="136"/>
      <c r="AH453" s="136"/>
      <c r="AI453" s="139"/>
      <c r="AJ453" s="139"/>
      <c r="AK453" s="134"/>
      <c r="AL453" s="134"/>
      <c r="AM453" s="134"/>
      <c r="AN453" s="140"/>
      <c r="AO453" s="141"/>
      <c r="AP453" s="188"/>
      <c r="AQ453" s="188"/>
      <c r="AR453" s="189"/>
      <c r="AS453" s="188"/>
      <c r="AT453" s="188"/>
      <c r="AU453" s="188"/>
      <c r="AV453" s="188"/>
      <c r="AW453" s="188"/>
      <c r="AX453" s="188"/>
      <c r="AY453" s="188"/>
      <c r="AZ453" s="188"/>
      <c r="BA453" s="135"/>
    </row>
    <row r="454" spans="1:53" s="88" customFormat="1">
      <c r="A454" s="9"/>
      <c r="C454" s="91"/>
      <c r="D454" s="91"/>
      <c r="E454" s="91"/>
      <c r="F454" s="91"/>
      <c r="G454" s="136"/>
      <c r="H454" s="137"/>
      <c r="I454" s="134"/>
      <c r="J454" s="133"/>
      <c r="K454" s="133"/>
      <c r="L454" s="133"/>
      <c r="M454" s="133"/>
      <c r="N454" s="133"/>
      <c r="O454" s="133"/>
      <c r="P454" s="133"/>
      <c r="Q454" s="137"/>
      <c r="R454" s="137"/>
      <c r="S454" s="137"/>
      <c r="T454" s="219"/>
      <c r="U454" s="220"/>
      <c r="V454" s="221"/>
      <c r="W454" s="221"/>
      <c r="X454" s="221"/>
      <c r="Y454" s="221"/>
      <c r="Z454" s="221"/>
      <c r="AA454" s="221"/>
      <c r="AB454" s="221"/>
      <c r="AC454" s="221"/>
      <c r="AD454" s="221"/>
      <c r="AE454" s="221"/>
      <c r="AF454" s="222"/>
      <c r="AG454" s="136"/>
      <c r="AH454" s="136"/>
      <c r="AI454" s="139"/>
      <c r="AJ454" s="139"/>
      <c r="AK454" s="134"/>
      <c r="AL454" s="134"/>
      <c r="AM454" s="134"/>
      <c r="AN454" s="140"/>
      <c r="AO454" s="141"/>
      <c r="AP454" s="188"/>
      <c r="AQ454" s="188"/>
      <c r="AR454" s="189"/>
      <c r="AS454" s="188"/>
      <c r="AT454" s="188"/>
      <c r="AU454" s="188"/>
      <c r="AV454" s="188"/>
      <c r="AW454" s="188"/>
      <c r="AX454" s="188"/>
      <c r="AY454" s="188"/>
      <c r="AZ454" s="188"/>
      <c r="BA454" s="135"/>
    </row>
    <row r="455" spans="1:53" s="88" customFormat="1">
      <c r="A455" s="9"/>
      <c r="C455" s="91"/>
      <c r="D455" s="91"/>
      <c r="E455" s="91"/>
      <c r="F455" s="91"/>
      <c r="G455" s="136"/>
      <c r="H455" s="137"/>
      <c r="I455" s="134"/>
      <c r="J455" s="133"/>
      <c r="K455" s="133"/>
      <c r="L455" s="133"/>
      <c r="M455" s="133"/>
      <c r="N455" s="133"/>
      <c r="O455" s="133"/>
      <c r="P455" s="133"/>
      <c r="Q455" s="137"/>
      <c r="R455" s="137"/>
      <c r="S455" s="137"/>
      <c r="T455" s="219"/>
      <c r="U455" s="220"/>
      <c r="V455" s="221"/>
      <c r="W455" s="221"/>
      <c r="X455" s="221"/>
      <c r="Y455" s="221"/>
      <c r="Z455" s="221"/>
      <c r="AA455" s="221"/>
      <c r="AB455" s="221"/>
      <c r="AC455" s="221"/>
      <c r="AD455" s="221"/>
      <c r="AE455" s="221"/>
      <c r="AF455" s="222"/>
      <c r="AG455" s="136"/>
      <c r="AH455" s="136"/>
      <c r="AI455" s="139"/>
      <c r="AJ455" s="139"/>
      <c r="AK455" s="134"/>
      <c r="AL455" s="134"/>
      <c r="AM455" s="134"/>
      <c r="AN455" s="140"/>
      <c r="AO455" s="141"/>
      <c r="AP455" s="188"/>
      <c r="AQ455" s="188"/>
      <c r="AR455" s="189"/>
      <c r="AS455" s="188"/>
      <c r="AT455" s="188"/>
      <c r="AU455" s="188"/>
      <c r="AV455" s="188"/>
      <c r="AW455" s="188"/>
      <c r="AX455" s="188"/>
      <c r="AY455" s="188"/>
      <c r="AZ455" s="188"/>
      <c r="BA455" s="135"/>
    </row>
    <row r="456" spans="1:53" s="88" customFormat="1">
      <c r="A456" s="9"/>
      <c r="C456" s="91"/>
      <c r="D456" s="91"/>
      <c r="E456" s="91"/>
      <c r="F456" s="91"/>
      <c r="G456" s="136"/>
      <c r="H456" s="137"/>
      <c r="I456" s="134"/>
      <c r="J456" s="133"/>
      <c r="K456" s="133"/>
      <c r="L456" s="133"/>
      <c r="M456" s="133"/>
      <c r="N456" s="133"/>
      <c r="O456" s="133"/>
      <c r="P456" s="133"/>
      <c r="Q456" s="137"/>
      <c r="R456" s="137"/>
      <c r="S456" s="137"/>
      <c r="T456" s="219"/>
      <c r="U456" s="220"/>
      <c r="V456" s="221"/>
      <c r="W456" s="221"/>
      <c r="X456" s="221"/>
      <c r="Y456" s="221"/>
      <c r="Z456" s="221"/>
      <c r="AA456" s="221"/>
      <c r="AB456" s="221"/>
      <c r="AC456" s="221"/>
      <c r="AD456" s="221"/>
      <c r="AE456" s="221"/>
      <c r="AF456" s="222"/>
      <c r="AG456" s="136"/>
      <c r="AH456" s="136"/>
      <c r="AI456" s="139"/>
      <c r="AJ456" s="139"/>
      <c r="AK456" s="134"/>
      <c r="AL456" s="134"/>
      <c r="AM456" s="134"/>
      <c r="AN456" s="140"/>
      <c r="AO456" s="141"/>
      <c r="AP456" s="188"/>
      <c r="AQ456" s="188"/>
      <c r="AR456" s="189"/>
      <c r="AS456" s="188"/>
      <c r="AT456" s="188"/>
      <c r="AU456" s="188"/>
      <c r="AV456" s="188"/>
      <c r="AW456" s="188"/>
      <c r="AX456" s="188"/>
      <c r="AY456" s="188"/>
      <c r="AZ456" s="188"/>
      <c r="BA456" s="135"/>
    </row>
    <row r="457" spans="1:53" s="88" customFormat="1">
      <c r="A457" s="9"/>
      <c r="C457" s="91"/>
      <c r="D457" s="91"/>
      <c r="E457" s="91"/>
      <c r="F457" s="91"/>
      <c r="G457" s="136"/>
      <c r="H457" s="137"/>
      <c r="I457" s="134"/>
      <c r="J457" s="133"/>
      <c r="K457" s="133"/>
      <c r="L457" s="133"/>
      <c r="M457" s="133"/>
      <c r="N457" s="133"/>
      <c r="O457" s="133"/>
      <c r="P457" s="133"/>
      <c r="Q457" s="137"/>
      <c r="R457" s="137"/>
      <c r="S457" s="137"/>
      <c r="T457" s="219"/>
      <c r="U457" s="220"/>
      <c r="V457" s="221"/>
      <c r="W457" s="221"/>
      <c r="X457" s="221"/>
      <c r="Y457" s="221"/>
      <c r="Z457" s="221"/>
      <c r="AA457" s="221"/>
      <c r="AB457" s="221"/>
      <c r="AC457" s="221"/>
      <c r="AD457" s="221"/>
      <c r="AE457" s="221"/>
      <c r="AF457" s="222"/>
      <c r="AG457" s="136"/>
      <c r="AH457" s="136"/>
      <c r="AI457" s="139"/>
      <c r="AJ457" s="139"/>
      <c r="AK457" s="134"/>
      <c r="AL457" s="134"/>
      <c r="AM457" s="134"/>
      <c r="AN457" s="140"/>
      <c r="AO457" s="141"/>
      <c r="AP457" s="188"/>
      <c r="AQ457" s="188"/>
      <c r="AR457" s="189"/>
      <c r="AS457" s="188"/>
      <c r="AT457" s="188"/>
      <c r="AU457" s="188"/>
      <c r="AV457" s="188"/>
      <c r="AW457" s="188"/>
      <c r="AX457" s="188"/>
      <c r="AY457" s="188"/>
      <c r="AZ457" s="188"/>
      <c r="BA457" s="135"/>
    </row>
    <row r="458" spans="1:53" s="88" customFormat="1">
      <c r="A458" s="9"/>
      <c r="C458" s="91"/>
      <c r="D458" s="91"/>
      <c r="E458" s="91"/>
      <c r="F458" s="91"/>
      <c r="G458" s="136"/>
      <c r="H458" s="137"/>
      <c r="I458" s="134"/>
      <c r="J458" s="133"/>
      <c r="K458" s="133"/>
      <c r="L458" s="133"/>
      <c r="M458" s="133"/>
      <c r="N458" s="133"/>
      <c r="O458" s="133"/>
      <c r="P458" s="133"/>
      <c r="Q458" s="137"/>
      <c r="R458" s="137"/>
      <c r="S458" s="137"/>
      <c r="T458" s="219"/>
      <c r="U458" s="220"/>
      <c r="V458" s="221"/>
      <c r="W458" s="221"/>
      <c r="X458" s="221"/>
      <c r="Y458" s="221"/>
      <c r="Z458" s="221"/>
      <c r="AA458" s="221"/>
      <c r="AB458" s="221"/>
      <c r="AC458" s="221"/>
      <c r="AD458" s="221"/>
      <c r="AE458" s="221"/>
      <c r="AF458" s="222"/>
      <c r="AG458" s="136"/>
      <c r="AH458" s="136"/>
      <c r="AI458" s="139"/>
      <c r="AJ458" s="139"/>
      <c r="AK458" s="134"/>
      <c r="AL458" s="134"/>
      <c r="AM458" s="134"/>
      <c r="AN458" s="140"/>
      <c r="AO458" s="141"/>
      <c r="AP458" s="188"/>
      <c r="AQ458" s="188"/>
      <c r="AR458" s="189"/>
      <c r="AS458" s="188"/>
      <c r="AT458" s="188"/>
      <c r="AU458" s="188"/>
      <c r="AV458" s="188"/>
      <c r="AW458" s="188"/>
      <c r="AX458" s="188"/>
      <c r="AY458" s="188"/>
      <c r="AZ458" s="188"/>
      <c r="BA458" s="135"/>
    </row>
    <row r="459" spans="1:53" s="88" customFormat="1">
      <c r="A459" s="9"/>
      <c r="C459" s="91"/>
      <c r="D459" s="91"/>
      <c r="E459" s="91"/>
      <c r="F459" s="91"/>
      <c r="G459" s="136"/>
      <c r="H459" s="137"/>
      <c r="I459" s="134"/>
      <c r="J459" s="133"/>
      <c r="K459" s="133"/>
      <c r="L459" s="133"/>
      <c r="M459" s="133"/>
      <c r="N459" s="133"/>
      <c r="O459" s="133"/>
      <c r="P459" s="133"/>
      <c r="Q459" s="137"/>
      <c r="R459" s="137"/>
      <c r="S459" s="137"/>
      <c r="T459" s="219"/>
      <c r="U459" s="220"/>
      <c r="V459" s="221"/>
      <c r="W459" s="221"/>
      <c r="X459" s="221"/>
      <c r="Y459" s="221"/>
      <c r="Z459" s="221"/>
      <c r="AA459" s="221"/>
      <c r="AB459" s="221"/>
      <c r="AC459" s="221"/>
      <c r="AD459" s="221"/>
      <c r="AE459" s="221"/>
      <c r="AF459" s="222"/>
      <c r="AG459" s="136"/>
      <c r="AH459" s="136"/>
      <c r="AI459" s="139"/>
      <c r="AJ459" s="139"/>
      <c r="AK459" s="134"/>
      <c r="AL459" s="134"/>
      <c r="AM459" s="134"/>
      <c r="AN459" s="140"/>
      <c r="AO459" s="141"/>
      <c r="AP459" s="188"/>
      <c r="AQ459" s="188"/>
      <c r="AR459" s="189"/>
      <c r="AS459" s="188"/>
      <c r="AT459" s="188"/>
      <c r="AU459" s="188"/>
      <c r="AV459" s="188"/>
      <c r="AW459" s="188"/>
      <c r="AX459" s="188"/>
      <c r="AY459" s="188"/>
      <c r="AZ459" s="188"/>
      <c r="BA459" s="135"/>
    </row>
    <row r="460" spans="1:53" s="88" customFormat="1">
      <c r="A460" s="9"/>
      <c r="C460" s="91"/>
      <c r="D460" s="91"/>
      <c r="E460" s="91"/>
      <c r="F460" s="91"/>
      <c r="G460" s="136"/>
      <c r="H460" s="137"/>
      <c r="I460" s="134"/>
      <c r="J460" s="133"/>
      <c r="K460" s="133"/>
      <c r="L460" s="133"/>
      <c r="M460" s="133"/>
      <c r="N460" s="133"/>
      <c r="O460" s="133"/>
      <c r="P460" s="133"/>
      <c r="Q460" s="137"/>
      <c r="R460" s="137"/>
      <c r="S460" s="137"/>
      <c r="T460" s="219"/>
      <c r="U460" s="220"/>
      <c r="V460" s="221"/>
      <c r="W460" s="221"/>
      <c r="X460" s="221"/>
      <c r="Y460" s="221"/>
      <c r="Z460" s="221"/>
      <c r="AA460" s="221"/>
      <c r="AB460" s="221"/>
      <c r="AC460" s="221"/>
      <c r="AD460" s="221"/>
      <c r="AE460" s="221"/>
      <c r="AF460" s="222"/>
      <c r="AG460" s="136"/>
      <c r="AH460" s="136"/>
      <c r="AI460" s="139"/>
      <c r="AJ460" s="139"/>
      <c r="AK460" s="134"/>
      <c r="AL460" s="134"/>
      <c r="AM460" s="134"/>
      <c r="AN460" s="140"/>
      <c r="AO460" s="141"/>
      <c r="AP460" s="188"/>
      <c r="AQ460" s="188"/>
      <c r="AR460" s="189"/>
      <c r="AS460" s="188"/>
      <c r="AT460" s="188"/>
      <c r="AU460" s="188"/>
      <c r="AV460" s="188"/>
      <c r="AW460" s="188"/>
      <c r="AX460" s="188"/>
      <c r="AY460" s="188"/>
      <c r="AZ460" s="188"/>
      <c r="BA460" s="135"/>
    </row>
    <row r="461" spans="1:53" s="88" customFormat="1">
      <c r="A461" s="9"/>
      <c r="C461" s="91"/>
      <c r="D461" s="91"/>
      <c r="E461" s="91"/>
      <c r="F461" s="91"/>
      <c r="G461" s="136"/>
      <c r="H461" s="137"/>
      <c r="I461" s="134"/>
      <c r="J461" s="133"/>
      <c r="K461" s="133"/>
      <c r="L461" s="133"/>
      <c r="M461" s="133"/>
      <c r="N461" s="133"/>
      <c r="O461" s="133"/>
      <c r="P461" s="133"/>
      <c r="Q461" s="137"/>
      <c r="R461" s="137"/>
      <c r="S461" s="137"/>
      <c r="T461" s="219"/>
      <c r="U461" s="220"/>
      <c r="V461" s="221"/>
      <c r="W461" s="221"/>
      <c r="X461" s="221"/>
      <c r="Y461" s="221"/>
      <c r="Z461" s="221"/>
      <c r="AA461" s="221"/>
      <c r="AB461" s="221"/>
      <c r="AC461" s="221"/>
      <c r="AD461" s="221"/>
      <c r="AE461" s="221"/>
      <c r="AF461" s="222"/>
      <c r="AG461" s="136"/>
      <c r="AH461" s="136"/>
      <c r="AI461" s="139"/>
      <c r="AJ461" s="139"/>
      <c r="AK461" s="134"/>
      <c r="AL461" s="134"/>
      <c r="AM461" s="134"/>
      <c r="AN461" s="140"/>
      <c r="AO461" s="141"/>
      <c r="AP461" s="188"/>
      <c r="AQ461" s="188"/>
      <c r="AR461" s="189"/>
      <c r="AS461" s="188"/>
      <c r="AT461" s="188"/>
      <c r="AU461" s="188"/>
      <c r="AV461" s="188"/>
      <c r="AW461" s="188"/>
      <c r="AX461" s="188"/>
      <c r="AY461" s="188"/>
      <c r="AZ461" s="188"/>
      <c r="BA461" s="135"/>
    </row>
    <row r="462" spans="1:53" s="88" customFormat="1">
      <c r="A462" s="9"/>
      <c r="C462" s="91"/>
      <c r="D462" s="91"/>
      <c r="E462" s="91"/>
      <c r="F462" s="91"/>
      <c r="G462" s="136"/>
      <c r="H462" s="137"/>
      <c r="I462" s="134"/>
      <c r="J462" s="133"/>
      <c r="K462" s="133"/>
      <c r="L462" s="133"/>
      <c r="M462" s="133"/>
      <c r="N462" s="133"/>
      <c r="O462" s="133"/>
      <c r="P462" s="133"/>
      <c r="Q462" s="137"/>
      <c r="R462" s="137"/>
      <c r="S462" s="137"/>
      <c r="T462" s="219"/>
      <c r="U462" s="220"/>
      <c r="V462" s="221"/>
      <c r="W462" s="221"/>
      <c r="X462" s="221"/>
      <c r="Y462" s="221"/>
      <c r="Z462" s="221"/>
      <c r="AA462" s="221"/>
      <c r="AB462" s="221"/>
      <c r="AC462" s="221"/>
      <c r="AD462" s="221"/>
      <c r="AE462" s="221"/>
      <c r="AF462" s="222"/>
      <c r="AG462" s="136"/>
      <c r="AH462" s="136"/>
      <c r="AI462" s="139"/>
      <c r="AJ462" s="139"/>
      <c r="AK462" s="134"/>
      <c r="AL462" s="134"/>
      <c r="AM462" s="134"/>
      <c r="AN462" s="140"/>
      <c r="AO462" s="141"/>
      <c r="AP462" s="188"/>
      <c r="AQ462" s="188"/>
      <c r="AR462" s="189"/>
      <c r="AS462" s="188"/>
      <c r="AT462" s="188"/>
      <c r="AU462" s="188"/>
      <c r="AV462" s="188"/>
      <c r="AW462" s="188"/>
      <c r="AX462" s="188"/>
      <c r="AY462" s="188"/>
      <c r="AZ462" s="188"/>
      <c r="BA462" s="135"/>
    </row>
    <row r="463" spans="1:53" s="88" customFormat="1">
      <c r="A463" s="9"/>
      <c r="C463" s="91"/>
      <c r="D463" s="91"/>
      <c r="E463" s="91"/>
      <c r="F463" s="91"/>
      <c r="G463" s="136"/>
      <c r="H463" s="137"/>
      <c r="I463" s="134"/>
      <c r="J463" s="133"/>
      <c r="K463" s="133"/>
      <c r="L463" s="133"/>
      <c r="M463" s="133"/>
      <c r="N463" s="133"/>
      <c r="O463" s="133"/>
      <c r="P463" s="133"/>
      <c r="Q463" s="137"/>
      <c r="R463" s="137"/>
      <c r="S463" s="137"/>
      <c r="T463" s="219"/>
      <c r="U463" s="220"/>
      <c r="V463" s="221"/>
      <c r="W463" s="221"/>
      <c r="X463" s="221"/>
      <c r="Y463" s="221"/>
      <c r="Z463" s="221"/>
      <c r="AA463" s="221"/>
      <c r="AB463" s="221"/>
      <c r="AC463" s="221"/>
      <c r="AD463" s="221"/>
      <c r="AE463" s="221"/>
      <c r="AF463" s="222"/>
      <c r="AG463" s="136"/>
      <c r="AH463" s="136"/>
      <c r="AI463" s="139"/>
      <c r="AJ463" s="139"/>
      <c r="AK463" s="134"/>
      <c r="AL463" s="134"/>
      <c r="AM463" s="134"/>
      <c r="AN463" s="140"/>
      <c r="AO463" s="141"/>
      <c r="AP463" s="188"/>
      <c r="AQ463" s="188"/>
      <c r="AR463" s="189"/>
      <c r="AS463" s="188"/>
      <c r="AT463" s="188"/>
      <c r="AU463" s="188"/>
      <c r="AV463" s="188"/>
      <c r="AW463" s="188"/>
      <c r="AX463" s="188"/>
      <c r="AY463" s="188"/>
      <c r="AZ463" s="188"/>
      <c r="BA463" s="135"/>
    </row>
    <row r="464" spans="1:53" s="88" customFormat="1">
      <c r="A464" s="9"/>
      <c r="C464" s="91"/>
      <c r="D464" s="91"/>
      <c r="E464" s="91"/>
      <c r="F464" s="91"/>
      <c r="G464" s="136"/>
      <c r="H464" s="137"/>
      <c r="I464" s="134"/>
      <c r="J464" s="133"/>
      <c r="K464" s="133"/>
      <c r="L464" s="133"/>
      <c r="M464" s="133"/>
      <c r="N464" s="133"/>
      <c r="O464" s="133"/>
      <c r="P464" s="133"/>
      <c r="Q464" s="137"/>
      <c r="R464" s="137"/>
      <c r="S464" s="137"/>
      <c r="T464" s="219"/>
      <c r="U464" s="220"/>
      <c r="V464" s="221"/>
      <c r="W464" s="221"/>
      <c r="X464" s="221"/>
      <c r="Y464" s="221"/>
      <c r="Z464" s="221"/>
      <c r="AA464" s="221"/>
      <c r="AB464" s="221"/>
      <c r="AC464" s="221"/>
      <c r="AD464" s="221"/>
      <c r="AE464" s="221"/>
      <c r="AF464" s="222"/>
      <c r="AG464" s="136"/>
      <c r="AH464" s="136"/>
      <c r="AI464" s="139"/>
      <c r="AJ464" s="139"/>
      <c r="AK464" s="134"/>
      <c r="AL464" s="134"/>
      <c r="AM464" s="134"/>
      <c r="AN464" s="140"/>
      <c r="AO464" s="141"/>
      <c r="AP464" s="188"/>
      <c r="AQ464" s="188"/>
      <c r="AR464" s="189"/>
      <c r="AS464" s="188"/>
      <c r="AT464" s="188"/>
      <c r="AU464" s="188"/>
      <c r="AV464" s="188"/>
      <c r="AW464" s="188"/>
      <c r="AX464" s="188"/>
      <c r="AY464" s="188"/>
      <c r="AZ464" s="188"/>
      <c r="BA464" s="135"/>
    </row>
    <row r="465" spans="1:53" s="88" customFormat="1">
      <c r="A465" s="9"/>
      <c r="C465" s="91"/>
      <c r="D465" s="91"/>
      <c r="E465" s="91"/>
      <c r="F465" s="91"/>
      <c r="G465" s="136"/>
      <c r="H465" s="137"/>
      <c r="I465" s="134"/>
      <c r="J465" s="133"/>
      <c r="K465" s="133"/>
      <c r="L465" s="133"/>
      <c r="M465" s="133"/>
      <c r="N465" s="133"/>
      <c r="O465" s="133"/>
      <c r="P465" s="133"/>
      <c r="Q465" s="137"/>
      <c r="R465" s="137"/>
      <c r="S465" s="137"/>
      <c r="T465" s="219"/>
      <c r="U465" s="220"/>
      <c r="V465" s="221"/>
      <c r="W465" s="221"/>
      <c r="X465" s="221"/>
      <c r="Y465" s="221"/>
      <c r="Z465" s="221"/>
      <c r="AA465" s="221"/>
      <c r="AB465" s="221"/>
      <c r="AC465" s="221"/>
      <c r="AD465" s="221"/>
      <c r="AE465" s="221"/>
      <c r="AF465" s="222"/>
      <c r="AG465" s="136"/>
      <c r="AH465" s="136"/>
      <c r="AI465" s="139"/>
      <c r="AJ465" s="139"/>
      <c r="AK465" s="134"/>
      <c r="AL465" s="134"/>
      <c r="AM465" s="134"/>
      <c r="AN465" s="140"/>
      <c r="AO465" s="141"/>
      <c r="AP465" s="188"/>
      <c r="AQ465" s="188"/>
      <c r="AR465" s="189"/>
      <c r="AS465" s="188"/>
      <c r="AT465" s="188"/>
      <c r="AU465" s="188"/>
      <c r="AV465" s="188"/>
      <c r="AW465" s="188"/>
      <c r="AX465" s="188"/>
      <c r="AY465" s="188"/>
      <c r="AZ465" s="188"/>
      <c r="BA465" s="135"/>
    </row>
    <row r="466" spans="1:53" s="88" customFormat="1">
      <c r="A466" s="9"/>
      <c r="C466" s="91"/>
      <c r="D466" s="91"/>
      <c r="E466" s="91"/>
      <c r="F466" s="91"/>
      <c r="G466" s="136"/>
      <c r="H466" s="137"/>
      <c r="I466" s="134"/>
      <c r="J466" s="133"/>
      <c r="K466" s="133"/>
      <c r="L466" s="133"/>
      <c r="M466" s="133"/>
      <c r="N466" s="133"/>
      <c r="O466" s="133"/>
      <c r="P466" s="133"/>
      <c r="Q466" s="137"/>
      <c r="R466" s="137"/>
      <c r="S466" s="137"/>
      <c r="T466" s="219"/>
      <c r="U466" s="220"/>
      <c r="V466" s="221"/>
      <c r="W466" s="221"/>
      <c r="X466" s="221"/>
      <c r="Y466" s="221"/>
      <c r="Z466" s="221"/>
      <c r="AA466" s="221"/>
      <c r="AB466" s="221"/>
      <c r="AC466" s="221"/>
      <c r="AD466" s="221"/>
      <c r="AE466" s="221"/>
      <c r="AF466" s="222"/>
      <c r="AG466" s="136"/>
      <c r="AH466" s="136"/>
      <c r="AI466" s="139"/>
      <c r="AJ466" s="139"/>
      <c r="AK466" s="134"/>
      <c r="AL466" s="134"/>
      <c r="AM466" s="134"/>
      <c r="AN466" s="140"/>
      <c r="AO466" s="141"/>
      <c r="AP466" s="188"/>
      <c r="AQ466" s="188"/>
      <c r="AR466" s="189"/>
      <c r="AS466" s="188"/>
      <c r="AT466" s="188"/>
      <c r="AU466" s="188"/>
      <c r="AV466" s="188"/>
      <c r="AW466" s="188"/>
      <c r="AX466" s="188"/>
      <c r="AY466" s="188"/>
      <c r="AZ466" s="188"/>
      <c r="BA466" s="135"/>
    </row>
    <row r="467" spans="1:53" s="88" customFormat="1">
      <c r="A467" s="9"/>
      <c r="C467" s="91"/>
      <c r="D467" s="91"/>
      <c r="E467" s="91"/>
      <c r="F467" s="91"/>
      <c r="G467" s="136"/>
      <c r="H467" s="137"/>
      <c r="I467" s="134"/>
      <c r="J467" s="133"/>
      <c r="K467" s="133"/>
      <c r="L467" s="133"/>
      <c r="M467" s="133"/>
      <c r="N467" s="133"/>
      <c r="O467" s="133"/>
      <c r="P467" s="133"/>
      <c r="Q467" s="137"/>
      <c r="R467" s="137"/>
      <c r="S467" s="137"/>
      <c r="T467" s="219"/>
      <c r="U467" s="220"/>
      <c r="V467" s="221"/>
      <c r="W467" s="221"/>
      <c r="X467" s="221"/>
      <c r="Y467" s="221"/>
      <c r="Z467" s="221"/>
      <c r="AA467" s="221"/>
      <c r="AB467" s="221"/>
      <c r="AC467" s="221"/>
      <c r="AD467" s="221"/>
      <c r="AE467" s="221"/>
      <c r="AF467" s="222"/>
      <c r="AG467" s="136"/>
      <c r="AH467" s="136"/>
      <c r="AI467" s="139"/>
      <c r="AJ467" s="139"/>
      <c r="AK467" s="134"/>
      <c r="AL467" s="134"/>
      <c r="AM467" s="134"/>
      <c r="AN467" s="140"/>
      <c r="AO467" s="141"/>
      <c r="AP467" s="188"/>
      <c r="AQ467" s="188"/>
      <c r="AR467" s="189"/>
      <c r="AS467" s="188"/>
      <c r="AT467" s="188"/>
      <c r="AU467" s="188"/>
      <c r="AV467" s="188"/>
      <c r="AW467" s="188"/>
      <c r="AX467" s="188"/>
      <c r="AY467" s="188"/>
      <c r="AZ467" s="188"/>
      <c r="BA467" s="135"/>
    </row>
    <row r="468" spans="1:53" s="88" customFormat="1">
      <c r="A468" s="9"/>
      <c r="C468" s="91"/>
      <c r="D468" s="91"/>
      <c r="E468" s="91"/>
      <c r="F468" s="91"/>
      <c r="G468" s="136"/>
      <c r="H468" s="137"/>
      <c r="I468" s="134"/>
      <c r="J468" s="133"/>
      <c r="K468" s="133"/>
      <c r="L468" s="133"/>
      <c r="M468" s="133"/>
      <c r="N468" s="133"/>
      <c r="O468" s="133"/>
      <c r="P468" s="133"/>
      <c r="Q468" s="137"/>
      <c r="R468" s="137"/>
      <c r="S468" s="137"/>
      <c r="T468" s="219"/>
      <c r="U468" s="220"/>
      <c r="V468" s="221"/>
      <c r="W468" s="221"/>
      <c r="X468" s="221"/>
      <c r="Y468" s="221"/>
      <c r="Z468" s="221"/>
      <c r="AA468" s="221"/>
      <c r="AB468" s="221"/>
      <c r="AC468" s="221"/>
      <c r="AD468" s="221"/>
      <c r="AE468" s="221"/>
      <c r="AF468" s="222"/>
      <c r="AG468" s="136"/>
      <c r="AH468" s="136"/>
      <c r="AI468" s="139"/>
      <c r="AJ468" s="139"/>
      <c r="AK468" s="134"/>
      <c r="AL468" s="134"/>
      <c r="AM468" s="134"/>
      <c r="AN468" s="140"/>
      <c r="AO468" s="141"/>
      <c r="AP468" s="188"/>
      <c r="AQ468" s="188"/>
      <c r="AR468" s="189"/>
      <c r="AS468" s="188"/>
      <c r="AT468" s="188"/>
      <c r="AU468" s="188"/>
      <c r="AV468" s="188"/>
      <c r="AW468" s="188"/>
      <c r="AX468" s="188"/>
      <c r="AY468" s="188"/>
      <c r="AZ468" s="188"/>
      <c r="BA468" s="135"/>
    </row>
    <row r="469" spans="1:53" s="88" customFormat="1">
      <c r="A469" s="9"/>
      <c r="C469" s="91"/>
      <c r="D469" s="91"/>
      <c r="E469" s="91"/>
      <c r="F469" s="91"/>
      <c r="G469" s="136"/>
      <c r="H469" s="137"/>
      <c r="I469" s="134"/>
      <c r="J469" s="133"/>
      <c r="K469" s="133"/>
      <c r="L469" s="133"/>
      <c r="M469" s="133"/>
      <c r="N469" s="133"/>
      <c r="O469" s="133"/>
      <c r="P469" s="133"/>
      <c r="Q469" s="137"/>
      <c r="R469" s="137"/>
      <c r="S469" s="137"/>
      <c r="T469" s="219"/>
      <c r="U469" s="220"/>
      <c r="V469" s="221"/>
      <c r="W469" s="221"/>
      <c r="X469" s="221"/>
      <c r="Y469" s="221"/>
      <c r="Z469" s="221"/>
      <c r="AA469" s="221"/>
      <c r="AB469" s="221"/>
      <c r="AC469" s="221"/>
      <c r="AD469" s="221"/>
      <c r="AE469" s="221"/>
      <c r="AF469" s="222"/>
      <c r="AG469" s="136"/>
      <c r="AH469" s="136"/>
      <c r="AI469" s="139"/>
      <c r="AJ469" s="139"/>
      <c r="AK469" s="134"/>
      <c r="AL469" s="134"/>
      <c r="AM469" s="134"/>
      <c r="AN469" s="140"/>
      <c r="AO469" s="141"/>
      <c r="AP469" s="188"/>
      <c r="AQ469" s="188"/>
      <c r="AR469" s="189"/>
      <c r="AS469" s="188"/>
      <c r="AT469" s="188"/>
      <c r="AU469" s="188"/>
      <c r="AV469" s="188"/>
      <c r="AW469" s="188"/>
      <c r="AX469" s="188"/>
      <c r="AY469" s="188"/>
      <c r="AZ469" s="188"/>
      <c r="BA469" s="135"/>
    </row>
    <row r="470" spans="1:53" s="88" customFormat="1">
      <c r="A470" s="9"/>
      <c r="C470" s="91"/>
      <c r="D470" s="91"/>
      <c r="E470" s="91"/>
      <c r="F470" s="91"/>
      <c r="G470" s="136"/>
      <c r="H470" s="137"/>
      <c r="I470" s="134"/>
      <c r="J470" s="133"/>
      <c r="K470" s="133"/>
      <c r="L470" s="133"/>
      <c r="M470" s="133"/>
      <c r="N470" s="133"/>
      <c r="O470" s="133"/>
      <c r="P470" s="133"/>
      <c r="Q470" s="137"/>
      <c r="R470" s="137"/>
      <c r="S470" s="137"/>
      <c r="T470" s="219"/>
      <c r="U470" s="220"/>
      <c r="V470" s="221"/>
      <c r="W470" s="221"/>
      <c r="X470" s="221"/>
      <c r="Y470" s="221"/>
      <c r="Z470" s="221"/>
      <c r="AA470" s="221"/>
      <c r="AB470" s="221"/>
      <c r="AC470" s="221"/>
      <c r="AD470" s="221"/>
      <c r="AE470" s="221"/>
      <c r="AF470" s="222"/>
      <c r="AG470" s="136"/>
      <c r="AH470" s="136"/>
      <c r="AI470" s="139"/>
      <c r="AJ470" s="139"/>
      <c r="AK470" s="134"/>
      <c r="AL470" s="134"/>
      <c r="AM470" s="134"/>
      <c r="AN470" s="140"/>
      <c r="AO470" s="141"/>
      <c r="AP470" s="188"/>
      <c r="AQ470" s="188"/>
      <c r="AR470" s="189"/>
      <c r="AS470" s="188"/>
      <c r="AT470" s="188"/>
      <c r="AU470" s="188"/>
      <c r="AV470" s="188"/>
      <c r="AW470" s="188"/>
      <c r="AX470" s="188"/>
      <c r="AY470" s="188"/>
      <c r="AZ470" s="188"/>
      <c r="BA470" s="135"/>
    </row>
    <row r="471" spans="1:53" s="88" customFormat="1">
      <c r="A471" s="9"/>
      <c r="C471" s="91"/>
      <c r="D471" s="91"/>
      <c r="E471" s="91"/>
      <c r="F471" s="91"/>
      <c r="G471" s="136"/>
      <c r="H471" s="137"/>
      <c r="I471" s="134"/>
      <c r="J471" s="133"/>
      <c r="K471" s="133"/>
      <c r="L471" s="133"/>
      <c r="M471" s="133"/>
      <c r="N471" s="133"/>
      <c r="O471" s="133"/>
      <c r="P471" s="133"/>
      <c r="Q471" s="137"/>
      <c r="R471" s="137"/>
      <c r="S471" s="137"/>
      <c r="T471" s="219"/>
      <c r="U471" s="220"/>
      <c r="V471" s="221"/>
      <c r="W471" s="221"/>
      <c r="X471" s="221"/>
      <c r="Y471" s="221"/>
      <c r="Z471" s="221"/>
      <c r="AA471" s="221"/>
      <c r="AB471" s="221"/>
      <c r="AC471" s="221"/>
      <c r="AD471" s="221"/>
      <c r="AE471" s="221"/>
      <c r="AF471" s="222"/>
      <c r="AG471" s="136"/>
      <c r="AH471" s="136"/>
      <c r="AI471" s="139"/>
      <c r="AJ471" s="139"/>
      <c r="AK471" s="134"/>
      <c r="AL471" s="134"/>
      <c r="AM471" s="134"/>
      <c r="AN471" s="140"/>
      <c r="AO471" s="141"/>
      <c r="AP471" s="188"/>
      <c r="AQ471" s="188"/>
      <c r="AR471" s="189"/>
      <c r="AS471" s="188"/>
      <c r="AT471" s="188"/>
      <c r="AU471" s="188"/>
      <c r="AV471" s="188"/>
      <c r="AW471" s="188"/>
      <c r="AX471" s="188"/>
      <c r="AY471" s="188"/>
      <c r="AZ471" s="188"/>
      <c r="BA471" s="135"/>
    </row>
    <row r="472" spans="1:53" s="88" customFormat="1">
      <c r="A472" s="9"/>
      <c r="C472" s="91"/>
      <c r="D472" s="91"/>
      <c r="E472" s="91"/>
      <c r="F472" s="91"/>
      <c r="G472" s="136"/>
      <c r="H472" s="137"/>
      <c r="I472" s="134"/>
      <c r="J472" s="133"/>
      <c r="K472" s="133"/>
      <c r="L472" s="133"/>
      <c r="M472" s="133"/>
      <c r="N472" s="133"/>
      <c r="O472" s="133"/>
      <c r="P472" s="133"/>
      <c r="Q472" s="137"/>
      <c r="R472" s="137"/>
      <c r="S472" s="137"/>
      <c r="T472" s="219"/>
      <c r="U472" s="220"/>
      <c r="V472" s="221"/>
      <c r="W472" s="221"/>
      <c r="X472" s="221"/>
      <c r="Y472" s="221"/>
      <c r="Z472" s="221"/>
      <c r="AA472" s="221"/>
      <c r="AB472" s="221"/>
      <c r="AC472" s="221"/>
      <c r="AD472" s="221"/>
      <c r="AE472" s="221"/>
      <c r="AF472" s="222"/>
      <c r="AG472" s="136"/>
      <c r="AH472" s="136"/>
      <c r="AI472" s="139"/>
      <c r="AJ472" s="139"/>
      <c r="AK472" s="134"/>
      <c r="AL472" s="134"/>
      <c r="AM472" s="134"/>
      <c r="AN472" s="140"/>
      <c r="AO472" s="141"/>
      <c r="AP472" s="188"/>
      <c r="AQ472" s="188"/>
      <c r="AR472" s="189"/>
      <c r="AS472" s="188"/>
      <c r="AT472" s="188"/>
      <c r="AU472" s="188"/>
      <c r="AV472" s="188"/>
      <c r="AW472" s="188"/>
      <c r="AX472" s="188"/>
      <c r="AY472" s="188"/>
      <c r="AZ472" s="188"/>
      <c r="BA472" s="135"/>
    </row>
    <row r="473" spans="1:53" s="88" customFormat="1">
      <c r="A473" s="9"/>
      <c r="C473" s="91"/>
      <c r="D473" s="91"/>
      <c r="E473" s="91"/>
      <c r="F473" s="91"/>
      <c r="G473" s="136"/>
      <c r="H473" s="137"/>
      <c r="I473" s="134"/>
      <c r="J473" s="133"/>
      <c r="K473" s="133"/>
      <c r="L473" s="133"/>
      <c r="M473" s="133"/>
      <c r="N473" s="133"/>
      <c r="O473" s="133"/>
      <c r="P473" s="133"/>
      <c r="Q473" s="137"/>
      <c r="R473" s="137"/>
      <c r="S473" s="137"/>
      <c r="T473" s="219"/>
      <c r="U473" s="220"/>
      <c r="V473" s="221"/>
      <c r="W473" s="221"/>
      <c r="X473" s="221"/>
      <c r="Y473" s="221"/>
      <c r="Z473" s="221"/>
      <c r="AA473" s="221"/>
      <c r="AB473" s="221"/>
      <c r="AC473" s="221"/>
      <c r="AD473" s="221"/>
      <c r="AE473" s="221"/>
      <c r="AF473" s="222"/>
      <c r="AG473" s="136"/>
      <c r="AH473" s="136"/>
      <c r="AI473" s="139"/>
      <c r="AJ473" s="139"/>
      <c r="AK473" s="134"/>
      <c r="AL473" s="134"/>
      <c r="AM473" s="134"/>
      <c r="AN473" s="140"/>
      <c r="AO473" s="141"/>
      <c r="AP473" s="188"/>
      <c r="AQ473" s="188"/>
      <c r="AR473" s="189"/>
      <c r="AS473" s="188"/>
      <c r="AT473" s="188"/>
      <c r="AU473" s="188"/>
      <c r="AV473" s="188"/>
      <c r="AW473" s="188"/>
      <c r="AX473" s="188"/>
      <c r="AY473" s="188"/>
      <c r="AZ473" s="188"/>
      <c r="BA473" s="135"/>
    </row>
    <row r="474" spans="1:53" s="88" customFormat="1">
      <c r="A474" s="9"/>
      <c r="C474" s="91"/>
      <c r="D474" s="91"/>
      <c r="E474" s="91"/>
      <c r="F474" s="91"/>
      <c r="G474" s="136"/>
      <c r="H474" s="137"/>
      <c r="I474" s="134"/>
      <c r="J474" s="133"/>
      <c r="K474" s="133"/>
      <c r="L474" s="133"/>
      <c r="M474" s="133"/>
      <c r="N474" s="133"/>
      <c r="O474" s="133"/>
      <c r="P474" s="133"/>
      <c r="Q474" s="137"/>
      <c r="R474" s="137"/>
      <c r="S474" s="137"/>
      <c r="T474" s="219"/>
      <c r="U474" s="220"/>
      <c r="V474" s="221"/>
      <c r="W474" s="221"/>
      <c r="X474" s="221"/>
      <c r="Y474" s="221"/>
      <c r="Z474" s="221"/>
      <c r="AA474" s="221"/>
      <c r="AB474" s="221"/>
      <c r="AC474" s="221"/>
      <c r="AD474" s="221"/>
      <c r="AE474" s="221"/>
      <c r="AF474" s="222"/>
      <c r="AG474" s="136"/>
      <c r="AH474" s="136"/>
      <c r="AI474" s="139"/>
      <c r="AJ474" s="139"/>
      <c r="AK474" s="134"/>
      <c r="AL474" s="134"/>
      <c r="AM474" s="134"/>
      <c r="AN474" s="140"/>
      <c r="AO474" s="141"/>
      <c r="AP474" s="188"/>
      <c r="AQ474" s="188"/>
      <c r="AR474" s="189"/>
      <c r="AS474" s="188"/>
      <c r="AT474" s="188"/>
      <c r="AU474" s="188"/>
      <c r="AV474" s="188"/>
      <c r="AW474" s="188"/>
      <c r="AX474" s="188"/>
      <c r="AY474" s="188"/>
      <c r="AZ474" s="188"/>
      <c r="BA474" s="135"/>
    </row>
    <row r="475" spans="1:53" s="88" customFormat="1">
      <c r="A475" s="9"/>
      <c r="C475" s="91"/>
      <c r="D475" s="91"/>
      <c r="E475" s="91"/>
      <c r="F475" s="91"/>
      <c r="G475" s="136"/>
      <c r="H475" s="137"/>
      <c r="I475" s="134"/>
      <c r="J475" s="133"/>
      <c r="K475" s="133"/>
      <c r="L475" s="133"/>
      <c r="M475" s="133"/>
      <c r="N475" s="133"/>
      <c r="O475" s="133"/>
      <c r="P475" s="133"/>
      <c r="Q475" s="137"/>
      <c r="R475" s="137"/>
      <c r="S475" s="137"/>
      <c r="T475" s="219"/>
      <c r="U475" s="220"/>
      <c r="V475" s="221"/>
      <c r="W475" s="221"/>
      <c r="X475" s="221"/>
      <c r="Y475" s="221"/>
      <c r="Z475" s="221"/>
      <c r="AA475" s="221"/>
      <c r="AB475" s="221"/>
      <c r="AC475" s="221"/>
      <c r="AD475" s="221"/>
      <c r="AE475" s="221"/>
      <c r="AF475" s="222"/>
      <c r="AG475" s="136"/>
      <c r="AH475" s="136"/>
      <c r="AI475" s="139"/>
      <c r="AJ475" s="139"/>
      <c r="AK475" s="134"/>
      <c r="AL475" s="134"/>
      <c r="AM475" s="134"/>
      <c r="AN475" s="140"/>
      <c r="AO475" s="141"/>
      <c r="AP475" s="188"/>
      <c r="AQ475" s="188"/>
      <c r="AR475" s="189"/>
      <c r="AS475" s="188"/>
      <c r="AT475" s="188"/>
      <c r="AU475" s="188"/>
      <c r="AV475" s="188"/>
      <c r="AW475" s="188"/>
      <c r="AX475" s="188"/>
      <c r="AY475" s="188"/>
      <c r="AZ475" s="188"/>
      <c r="BA475" s="135"/>
    </row>
    <row r="476" spans="1:53" s="88" customFormat="1">
      <c r="A476" s="9"/>
      <c r="C476" s="91"/>
      <c r="D476" s="91"/>
      <c r="E476" s="91"/>
      <c r="F476" s="91"/>
      <c r="G476" s="136"/>
      <c r="H476" s="137"/>
      <c r="I476" s="134"/>
      <c r="J476" s="133"/>
      <c r="K476" s="133"/>
      <c r="L476" s="133"/>
      <c r="M476" s="133"/>
      <c r="N476" s="133"/>
      <c r="O476" s="133"/>
      <c r="P476" s="133"/>
      <c r="Q476" s="137"/>
      <c r="R476" s="137"/>
      <c r="S476" s="137"/>
      <c r="T476" s="219"/>
      <c r="U476" s="220"/>
      <c r="V476" s="221"/>
      <c r="W476" s="221"/>
      <c r="X476" s="221"/>
      <c r="Y476" s="221"/>
      <c r="Z476" s="221"/>
      <c r="AA476" s="221"/>
      <c r="AB476" s="221"/>
      <c r="AC476" s="221"/>
      <c r="AD476" s="221"/>
      <c r="AE476" s="221"/>
      <c r="AF476" s="222"/>
      <c r="AG476" s="136"/>
      <c r="AH476" s="136"/>
      <c r="AI476" s="139"/>
      <c r="AJ476" s="139"/>
      <c r="AK476" s="134"/>
      <c r="AL476" s="134"/>
      <c r="AM476" s="134"/>
      <c r="AN476" s="140"/>
      <c r="AO476" s="141"/>
      <c r="AP476" s="188"/>
      <c r="AQ476" s="188"/>
      <c r="AR476" s="189"/>
      <c r="AS476" s="188"/>
      <c r="AT476" s="188"/>
      <c r="AU476" s="188"/>
      <c r="AV476" s="188"/>
      <c r="AW476" s="188"/>
      <c r="AX476" s="188"/>
      <c r="AY476" s="188"/>
      <c r="AZ476" s="188"/>
      <c r="BA476" s="135"/>
    </row>
    <row r="477" spans="1:53" s="88" customFormat="1">
      <c r="A477" s="9"/>
      <c r="C477" s="91"/>
      <c r="D477" s="91"/>
      <c r="E477" s="91"/>
      <c r="F477" s="91"/>
      <c r="G477" s="136"/>
      <c r="H477" s="137"/>
      <c r="I477" s="134"/>
      <c r="J477" s="133"/>
      <c r="K477" s="133"/>
      <c r="L477" s="133"/>
      <c r="M477" s="133"/>
      <c r="N477" s="133"/>
      <c r="O477" s="133"/>
      <c r="P477" s="133"/>
      <c r="Q477" s="137"/>
      <c r="R477" s="137"/>
      <c r="S477" s="137"/>
      <c r="T477" s="219"/>
      <c r="U477" s="220"/>
      <c r="V477" s="221"/>
      <c r="W477" s="221"/>
      <c r="X477" s="221"/>
      <c r="Y477" s="221"/>
      <c r="Z477" s="221"/>
      <c r="AA477" s="221"/>
      <c r="AB477" s="221"/>
      <c r="AC477" s="221"/>
      <c r="AD477" s="221"/>
      <c r="AE477" s="221"/>
      <c r="AF477" s="222"/>
      <c r="AG477" s="136"/>
      <c r="AH477" s="136"/>
      <c r="AI477" s="139"/>
      <c r="AJ477" s="139"/>
      <c r="AK477" s="134"/>
      <c r="AL477" s="134"/>
      <c r="AM477" s="134"/>
      <c r="AN477" s="140"/>
      <c r="AO477" s="141"/>
      <c r="AP477" s="188"/>
      <c r="AQ477" s="188"/>
      <c r="AR477" s="189"/>
      <c r="AS477" s="188"/>
      <c r="AT477" s="188"/>
      <c r="AU477" s="188"/>
      <c r="AV477" s="188"/>
      <c r="AW477" s="188"/>
      <c r="AX477" s="188"/>
      <c r="AY477" s="188"/>
      <c r="AZ477" s="188"/>
      <c r="BA477" s="135"/>
    </row>
    <row r="478" spans="1:53" s="88" customFormat="1">
      <c r="A478" s="9"/>
      <c r="C478" s="91"/>
      <c r="D478" s="91"/>
      <c r="E478" s="91"/>
      <c r="F478" s="91"/>
      <c r="G478" s="136"/>
      <c r="H478" s="137"/>
      <c r="I478" s="134"/>
      <c r="J478" s="133"/>
      <c r="K478" s="133"/>
      <c r="L478" s="133"/>
      <c r="M478" s="133"/>
      <c r="N478" s="133"/>
      <c r="O478" s="133"/>
      <c r="P478" s="133"/>
      <c r="Q478" s="137"/>
      <c r="R478" s="137"/>
      <c r="S478" s="137"/>
      <c r="T478" s="219"/>
      <c r="U478" s="220"/>
      <c r="V478" s="221"/>
      <c r="W478" s="221"/>
      <c r="X478" s="221"/>
      <c r="Y478" s="221"/>
      <c r="Z478" s="221"/>
      <c r="AA478" s="221"/>
      <c r="AB478" s="221"/>
      <c r="AC478" s="221"/>
      <c r="AD478" s="221"/>
      <c r="AE478" s="221"/>
      <c r="AF478" s="222"/>
      <c r="AG478" s="136"/>
      <c r="AH478" s="136"/>
      <c r="AI478" s="139"/>
      <c r="AJ478" s="139"/>
      <c r="AK478" s="134"/>
      <c r="AL478" s="134"/>
      <c r="AM478" s="134"/>
      <c r="AN478" s="140"/>
      <c r="AO478" s="141"/>
      <c r="AP478" s="188"/>
      <c r="AQ478" s="188"/>
      <c r="AR478" s="189"/>
      <c r="AS478" s="188"/>
      <c r="AT478" s="188"/>
      <c r="AU478" s="188"/>
      <c r="AV478" s="188"/>
      <c r="AW478" s="188"/>
      <c r="AX478" s="188"/>
      <c r="AY478" s="188"/>
      <c r="AZ478" s="188"/>
      <c r="BA478" s="135"/>
    </row>
    <row r="479" spans="1:53" s="88" customFormat="1">
      <c r="A479" s="9"/>
      <c r="C479" s="91"/>
      <c r="D479" s="91"/>
      <c r="E479" s="91"/>
      <c r="F479" s="91"/>
      <c r="G479" s="136"/>
      <c r="H479" s="137"/>
      <c r="I479" s="134"/>
      <c r="J479" s="133"/>
      <c r="K479" s="133"/>
      <c r="L479" s="133"/>
      <c r="M479" s="133"/>
      <c r="N479" s="133"/>
      <c r="O479" s="133"/>
      <c r="P479" s="133"/>
      <c r="Q479" s="137"/>
      <c r="R479" s="137"/>
      <c r="S479" s="137"/>
      <c r="T479" s="219"/>
      <c r="U479" s="220"/>
      <c r="V479" s="221"/>
      <c r="W479" s="221"/>
      <c r="X479" s="221"/>
      <c r="Y479" s="221"/>
      <c r="Z479" s="221"/>
      <c r="AA479" s="221"/>
      <c r="AB479" s="221"/>
      <c r="AC479" s="221"/>
      <c r="AD479" s="221"/>
      <c r="AE479" s="221"/>
      <c r="AF479" s="222"/>
      <c r="AG479" s="136"/>
      <c r="AH479" s="136"/>
      <c r="AI479" s="139"/>
      <c r="AJ479" s="139"/>
      <c r="AK479" s="134"/>
      <c r="AL479" s="134"/>
      <c r="AM479" s="134"/>
      <c r="AN479" s="140"/>
      <c r="AO479" s="141"/>
      <c r="AP479" s="188"/>
      <c r="AQ479" s="188"/>
      <c r="AR479" s="189"/>
      <c r="AS479" s="188"/>
      <c r="AT479" s="188"/>
      <c r="AU479" s="188"/>
      <c r="AV479" s="188"/>
      <c r="AW479" s="188"/>
      <c r="AX479" s="188"/>
      <c r="AY479" s="188"/>
      <c r="AZ479" s="188"/>
      <c r="BA479" s="135"/>
    </row>
    <row r="480" spans="1:53" s="88" customFormat="1">
      <c r="A480" s="9"/>
      <c r="C480" s="91"/>
      <c r="D480" s="91"/>
      <c r="E480" s="91"/>
      <c r="F480" s="91"/>
      <c r="G480" s="136"/>
      <c r="H480" s="137"/>
      <c r="I480" s="134"/>
      <c r="J480" s="133"/>
      <c r="K480" s="133"/>
      <c r="L480" s="133"/>
      <c r="M480" s="133"/>
      <c r="N480" s="133"/>
      <c r="O480" s="133"/>
      <c r="P480" s="133"/>
      <c r="Q480" s="137"/>
      <c r="R480" s="137"/>
      <c r="S480" s="137"/>
      <c r="T480" s="219"/>
      <c r="U480" s="220"/>
      <c r="V480" s="221"/>
      <c r="W480" s="221"/>
      <c r="X480" s="221"/>
      <c r="Y480" s="221"/>
      <c r="Z480" s="221"/>
      <c r="AA480" s="221"/>
      <c r="AB480" s="221"/>
      <c r="AC480" s="221"/>
      <c r="AD480" s="221"/>
      <c r="AE480" s="221"/>
      <c r="AF480" s="222"/>
      <c r="AG480" s="136"/>
      <c r="AH480" s="136"/>
      <c r="AI480" s="139"/>
      <c r="AJ480" s="139"/>
      <c r="AK480" s="134"/>
      <c r="AL480" s="134"/>
      <c r="AM480" s="134"/>
      <c r="AN480" s="140"/>
      <c r="AO480" s="141"/>
      <c r="AP480" s="188"/>
      <c r="AQ480" s="188"/>
      <c r="AR480" s="189"/>
      <c r="AS480" s="188"/>
      <c r="AT480" s="188"/>
      <c r="AU480" s="188"/>
      <c r="AV480" s="188"/>
      <c r="AW480" s="188"/>
      <c r="AX480" s="188"/>
      <c r="AY480" s="188"/>
      <c r="AZ480" s="188"/>
      <c r="BA480" s="135"/>
    </row>
    <row r="481" spans="1:53" s="88" customFormat="1">
      <c r="A481" s="9"/>
      <c r="C481" s="91"/>
      <c r="D481" s="91"/>
      <c r="E481" s="91"/>
      <c r="F481" s="91"/>
      <c r="G481" s="136"/>
      <c r="H481" s="137"/>
      <c r="I481" s="134"/>
      <c r="J481" s="133"/>
      <c r="K481" s="133"/>
      <c r="L481" s="133"/>
      <c r="M481" s="133"/>
      <c r="N481" s="133"/>
      <c r="O481" s="133"/>
      <c r="P481" s="133"/>
      <c r="Q481" s="137"/>
      <c r="R481" s="137"/>
      <c r="S481" s="137"/>
      <c r="T481" s="219"/>
      <c r="U481" s="220"/>
      <c r="V481" s="221"/>
      <c r="W481" s="221"/>
      <c r="X481" s="221"/>
      <c r="Y481" s="221"/>
      <c r="Z481" s="221"/>
      <c r="AA481" s="221"/>
      <c r="AB481" s="221"/>
      <c r="AC481" s="221"/>
      <c r="AD481" s="221"/>
      <c r="AE481" s="221"/>
      <c r="AF481" s="222"/>
      <c r="AG481" s="136"/>
      <c r="AH481" s="136"/>
      <c r="AI481" s="139"/>
      <c r="AJ481" s="139"/>
      <c r="AK481" s="134"/>
      <c r="AL481" s="134"/>
      <c r="AM481" s="134"/>
      <c r="AN481" s="140"/>
      <c r="AO481" s="141"/>
      <c r="AP481" s="188"/>
      <c r="AQ481" s="188"/>
      <c r="AR481" s="189"/>
      <c r="AS481" s="188"/>
      <c r="AT481" s="188"/>
      <c r="AU481" s="188"/>
      <c r="AV481" s="188"/>
      <c r="AW481" s="188"/>
      <c r="AX481" s="188"/>
      <c r="AY481" s="188"/>
      <c r="AZ481" s="188"/>
      <c r="BA481" s="135"/>
    </row>
    <row r="482" spans="1:53" s="88" customFormat="1">
      <c r="A482" s="9"/>
      <c r="C482" s="91"/>
      <c r="D482" s="91"/>
      <c r="E482" s="91"/>
      <c r="F482" s="91"/>
      <c r="G482" s="136"/>
      <c r="H482" s="137"/>
      <c r="I482" s="134"/>
      <c r="J482" s="133"/>
      <c r="K482" s="133"/>
      <c r="L482" s="133"/>
      <c r="M482" s="133"/>
      <c r="N482" s="133"/>
      <c r="O482" s="133"/>
      <c r="P482" s="133"/>
      <c r="Q482" s="137"/>
      <c r="R482" s="137"/>
      <c r="S482" s="137"/>
      <c r="T482" s="219"/>
      <c r="U482" s="220"/>
      <c r="V482" s="221"/>
      <c r="W482" s="221"/>
      <c r="X482" s="221"/>
      <c r="Y482" s="221"/>
      <c r="Z482" s="221"/>
      <c r="AA482" s="221"/>
      <c r="AB482" s="221"/>
      <c r="AC482" s="221"/>
      <c r="AD482" s="221"/>
      <c r="AE482" s="221"/>
      <c r="AF482" s="222"/>
      <c r="AG482" s="136"/>
      <c r="AH482" s="136"/>
      <c r="AI482" s="139"/>
      <c r="AJ482" s="139"/>
      <c r="AK482" s="134"/>
      <c r="AL482" s="134"/>
      <c r="AM482" s="134"/>
      <c r="AN482" s="140"/>
      <c r="AO482" s="141"/>
      <c r="AP482" s="188"/>
      <c r="AQ482" s="188"/>
      <c r="AR482" s="189"/>
      <c r="AS482" s="188"/>
      <c r="AT482" s="188"/>
      <c r="AU482" s="188"/>
      <c r="AV482" s="188"/>
      <c r="AW482" s="188"/>
      <c r="AX482" s="188"/>
      <c r="AY482" s="188"/>
      <c r="AZ482" s="188"/>
      <c r="BA482" s="135"/>
    </row>
    <row r="483" spans="1:53" s="88" customFormat="1">
      <c r="A483" s="9"/>
      <c r="C483" s="91"/>
      <c r="D483" s="91"/>
      <c r="E483" s="91"/>
      <c r="F483" s="91"/>
      <c r="G483" s="136"/>
      <c r="H483" s="137"/>
      <c r="I483" s="134"/>
      <c r="J483" s="133"/>
      <c r="K483" s="133"/>
      <c r="L483" s="133"/>
      <c r="M483" s="133"/>
      <c r="N483" s="133"/>
      <c r="O483" s="133"/>
      <c r="P483" s="133"/>
      <c r="Q483" s="137"/>
      <c r="R483" s="137"/>
      <c r="S483" s="137"/>
      <c r="T483" s="219"/>
      <c r="U483" s="220"/>
      <c r="V483" s="221"/>
      <c r="W483" s="221"/>
      <c r="X483" s="221"/>
      <c r="Y483" s="221"/>
      <c r="Z483" s="221"/>
      <c r="AA483" s="221"/>
      <c r="AB483" s="221"/>
      <c r="AC483" s="221"/>
      <c r="AD483" s="221"/>
      <c r="AE483" s="221"/>
      <c r="AF483" s="222"/>
      <c r="AG483" s="136"/>
      <c r="AH483" s="136"/>
      <c r="AI483" s="139"/>
      <c r="AJ483" s="139"/>
      <c r="AK483" s="134"/>
      <c r="AL483" s="134"/>
      <c r="AM483" s="134"/>
      <c r="AN483" s="140"/>
      <c r="AO483" s="141"/>
      <c r="AP483" s="188"/>
      <c r="AQ483" s="188"/>
      <c r="AR483" s="189"/>
      <c r="AS483" s="188"/>
      <c r="AT483" s="188"/>
      <c r="AU483" s="188"/>
      <c r="AV483" s="188"/>
      <c r="AW483" s="188"/>
      <c r="AX483" s="188"/>
      <c r="AY483" s="188"/>
      <c r="AZ483" s="188"/>
      <c r="BA483" s="135"/>
    </row>
    <row r="484" spans="1:53" s="88" customFormat="1">
      <c r="A484" s="9"/>
      <c r="C484" s="91"/>
      <c r="D484" s="91"/>
      <c r="E484" s="91"/>
      <c r="F484" s="91"/>
      <c r="G484" s="136"/>
      <c r="H484" s="137"/>
      <c r="I484" s="134"/>
      <c r="J484" s="133"/>
      <c r="K484" s="133"/>
      <c r="L484" s="133"/>
      <c r="M484" s="133"/>
      <c r="N484" s="133"/>
      <c r="O484" s="133"/>
      <c r="P484" s="133"/>
      <c r="Q484" s="137"/>
      <c r="R484" s="137"/>
      <c r="S484" s="137"/>
      <c r="T484" s="219"/>
      <c r="U484" s="220"/>
      <c r="V484" s="221"/>
      <c r="W484" s="221"/>
      <c r="X484" s="221"/>
      <c r="Y484" s="221"/>
      <c r="Z484" s="221"/>
      <c r="AA484" s="221"/>
      <c r="AB484" s="221"/>
      <c r="AC484" s="221"/>
      <c r="AD484" s="221"/>
      <c r="AE484" s="221"/>
      <c r="AF484" s="222"/>
      <c r="AG484" s="136"/>
      <c r="AH484" s="136"/>
      <c r="AI484" s="139"/>
      <c r="AJ484" s="139"/>
      <c r="AK484" s="134"/>
      <c r="AL484" s="134"/>
      <c r="AM484" s="134"/>
      <c r="AN484" s="140"/>
      <c r="AO484" s="141"/>
      <c r="AP484" s="188"/>
      <c r="AQ484" s="188"/>
      <c r="AR484" s="189"/>
      <c r="AS484" s="188"/>
      <c r="AT484" s="188"/>
      <c r="AU484" s="188"/>
      <c r="AV484" s="188"/>
      <c r="AW484" s="188"/>
      <c r="AX484" s="188"/>
      <c r="AY484" s="188"/>
      <c r="AZ484" s="188"/>
      <c r="BA484" s="135"/>
    </row>
    <row r="485" spans="1:53" s="88" customFormat="1">
      <c r="A485" s="9"/>
      <c r="C485" s="91"/>
      <c r="D485" s="91"/>
      <c r="E485" s="91"/>
      <c r="F485" s="91"/>
      <c r="G485" s="136"/>
      <c r="H485" s="137"/>
      <c r="I485" s="134"/>
      <c r="J485" s="133"/>
      <c r="K485" s="133"/>
      <c r="L485" s="133"/>
      <c r="M485" s="133"/>
      <c r="N485" s="133"/>
      <c r="O485" s="133"/>
      <c r="P485" s="133"/>
      <c r="Q485" s="137"/>
      <c r="R485" s="137"/>
      <c r="S485" s="137"/>
      <c r="T485" s="219"/>
      <c r="U485" s="220"/>
      <c r="V485" s="221"/>
      <c r="W485" s="221"/>
      <c r="X485" s="221"/>
      <c r="Y485" s="221"/>
      <c r="Z485" s="221"/>
      <c r="AA485" s="221"/>
      <c r="AB485" s="221"/>
      <c r="AC485" s="221"/>
      <c r="AD485" s="221"/>
      <c r="AE485" s="221"/>
      <c r="AF485" s="222"/>
      <c r="AG485" s="136"/>
      <c r="AH485" s="136"/>
      <c r="AI485" s="139"/>
      <c r="AJ485" s="139"/>
      <c r="AK485" s="134"/>
      <c r="AL485" s="134"/>
      <c r="AM485" s="134"/>
      <c r="AN485" s="140"/>
      <c r="AO485" s="141"/>
      <c r="AP485" s="188"/>
      <c r="AQ485" s="188"/>
      <c r="AR485" s="189"/>
      <c r="AS485" s="188"/>
      <c r="AT485" s="188"/>
      <c r="AU485" s="188"/>
      <c r="AV485" s="188"/>
      <c r="AW485" s="188"/>
      <c r="AX485" s="188"/>
      <c r="AY485" s="188"/>
      <c r="AZ485" s="188"/>
      <c r="BA485" s="135"/>
    </row>
    <row r="486" spans="1:53" s="88" customFormat="1">
      <c r="A486" s="9"/>
      <c r="C486" s="91"/>
      <c r="D486" s="91"/>
      <c r="E486" s="91"/>
      <c r="F486" s="91"/>
      <c r="G486" s="136"/>
      <c r="H486" s="137"/>
      <c r="I486" s="134"/>
      <c r="J486" s="133"/>
      <c r="K486" s="133"/>
      <c r="L486" s="133"/>
      <c r="M486" s="133"/>
      <c r="N486" s="133"/>
      <c r="O486" s="133"/>
      <c r="P486" s="133"/>
      <c r="Q486" s="137"/>
      <c r="R486" s="137"/>
      <c r="S486" s="137"/>
      <c r="T486" s="219"/>
      <c r="U486" s="220"/>
      <c r="V486" s="221"/>
      <c r="W486" s="221"/>
      <c r="X486" s="221"/>
      <c r="Y486" s="221"/>
      <c r="Z486" s="221"/>
      <c r="AA486" s="221"/>
      <c r="AB486" s="221"/>
      <c r="AC486" s="221"/>
      <c r="AD486" s="221"/>
      <c r="AE486" s="221"/>
      <c r="AF486" s="222"/>
      <c r="AG486" s="136"/>
      <c r="AH486" s="136"/>
      <c r="AI486" s="139"/>
      <c r="AJ486" s="139"/>
      <c r="AK486" s="134"/>
      <c r="AL486" s="134"/>
      <c r="AM486" s="134"/>
      <c r="AN486" s="140"/>
      <c r="AO486" s="141"/>
      <c r="AP486" s="188"/>
      <c r="AQ486" s="188"/>
      <c r="AR486" s="189"/>
      <c r="AS486" s="188"/>
      <c r="AT486" s="188"/>
      <c r="AU486" s="188"/>
      <c r="AV486" s="188"/>
      <c r="AW486" s="188"/>
      <c r="AX486" s="188"/>
      <c r="AY486" s="188"/>
      <c r="AZ486" s="188"/>
      <c r="BA486" s="135"/>
    </row>
    <row r="487" spans="1:53">
      <c r="U487" s="220"/>
      <c r="AF487" s="222"/>
      <c r="AR487" s="189"/>
      <c r="BA487" s="216"/>
    </row>
    <row r="488" spans="1:53">
      <c r="U488" s="220"/>
      <c r="AF488" s="222"/>
      <c r="AR488" s="189"/>
      <c r="BA488" s="216"/>
    </row>
    <row r="489" spans="1:53">
      <c r="U489" s="220"/>
      <c r="AF489" s="222"/>
      <c r="AR489" s="189"/>
      <c r="BA489" s="216"/>
    </row>
    <row r="490" spans="1:53">
      <c r="U490" s="220"/>
      <c r="AF490" s="222"/>
      <c r="AR490" s="189"/>
      <c r="BA490" s="216"/>
    </row>
    <row r="491" spans="1:53">
      <c r="U491" s="220"/>
      <c r="AF491" s="222"/>
      <c r="AR491" s="189"/>
      <c r="BA491" s="216"/>
    </row>
    <row r="492" spans="1:53">
      <c r="U492" s="220"/>
      <c r="AF492" s="222"/>
      <c r="AR492" s="189"/>
      <c r="BA492" s="216"/>
    </row>
    <row r="493" spans="1:53">
      <c r="U493" s="220"/>
      <c r="AF493" s="222"/>
      <c r="AR493" s="189"/>
      <c r="BA493" s="216"/>
    </row>
    <row r="494" spans="1:53">
      <c r="U494" s="220"/>
      <c r="AF494" s="222"/>
      <c r="AR494" s="189"/>
      <c r="BA494" s="216"/>
    </row>
    <row r="495" spans="1:53">
      <c r="U495" s="220"/>
      <c r="AF495" s="222"/>
      <c r="AR495" s="189"/>
      <c r="BA495" s="216"/>
    </row>
    <row r="496" spans="1:53">
      <c r="U496" s="220"/>
      <c r="AF496" s="222"/>
      <c r="AR496" s="189"/>
      <c r="BA496" s="216"/>
    </row>
    <row r="497" spans="21:53">
      <c r="U497" s="220"/>
      <c r="AF497" s="222"/>
      <c r="AR497" s="189"/>
      <c r="BA497" s="216"/>
    </row>
    <row r="498" spans="21:53">
      <c r="U498" s="220"/>
      <c r="AF498" s="222"/>
      <c r="AR498" s="189"/>
      <c r="BA498" s="216"/>
    </row>
    <row r="499" spans="21:53">
      <c r="U499" s="220"/>
      <c r="AF499" s="222"/>
      <c r="AR499" s="189"/>
      <c r="BA499" s="216"/>
    </row>
    <row r="500" spans="21:53">
      <c r="U500" s="220"/>
      <c r="AF500" s="222"/>
      <c r="AR500" s="189"/>
      <c r="BA500" s="216"/>
    </row>
    <row r="501" spans="21:53">
      <c r="U501" s="220"/>
      <c r="AF501" s="222"/>
      <c r="AR501" s="189"/>
      <c r="BA501" s="216"/>
    </row>
    <row r="502" spans="21:53">
      <c r="U502" s="220"/>
      <c r="AF502" s="222"/>
      <c r="AR502" s="189"/>
    </row>
    <row r="503" spans="21:53">
      <c r="U503" s="220"/>
      <c r="AF503" s="222"/>
      <c r="AR503" s="189"/>
    </row>
    <row r="504" spans="21:53">
      <c r="U504" s="220"/>
      <c r="AF504" s="222"/>
      <c r="AR504" s="189"/>
    </row>
    <row r="505" spans="21:53">
      <c r="U505" s="220"/>
      <c r="AF505" s="222"/>
      <c r="AR505" s="189"/>
    </row>
    <row r="506" spans="21:53">
      <c r="U506" s="220"/>
      <c r="AF506" s="222"/>
      <c r="AR506" s="189"/>
    </row>
    <row r="507" spans="21:53">
      <c r="U507" s="220"/>
      <c r="AF507" s="222"/>
      <c r="AR507" s="189"/>
    </row>
    <row r="508" spans="21:53">
      <c r="U508" s="220"/>
      <c r="AF508" s="222"/>
      <c r="AR508" s="189"/>
    </row>
    <row r="509" spans="21:53">
      <c r="U509" s="220"/>
      <c r="AF509" s="222"/>
      <c r="AR509" s="189"/>
    </row>
    <row r="510" spans="21:53">
      <c r="U510" s="220"/>
      <c r="AF510" s="222"/>
      <c r="AR510" s="189"/>
    </row>
    <row r="511" spans="21:53">
      <c r="U511" s="220"/>
      <c r="AF511" s="222"/>
      <c r="AR511" s="189"/>
    </row>
    <row r="512" spans="21:53">
      <c r="U512" s="220"/>
      <c r="AF512" s="222"/>
      <c r="AR512" s="189"/>
    </row>
    <row r="513" spans="21:44">
      <c r="U513" s="220"/>
      <c r="AF513" s="222"/>
      <c r="AR513" s="189"/>
    </row>
    <row r="514" spans="21:44">
      <c r="U514" s="220"/>
      <c r="AF514" s="222"/>
      <c r="AR514" s="189"/>
    </row>
    <row r="515" spans="21:44">
      <c r="U515" s="220"/>
      <c r="AF515" s="222"/>
      <c r="AR515" s="189"/>
    </row>
    <row r="516" spans="21:44">
      <c r="U516" s="220"/>
      <c r="AF516" s="222"/>
      <c r="AR516" s="189"/>
    </row>
    <row r="517" spans="21:44">
      <c r="U517" s="220"/>
      <c r="AF517" s="222"/>
      <c r="AR517" s="189"/>
    </row>
    <row r="518" spans="21:44">
      <c r="U518" s="220"/>
      <c r="AF518" s="222"/>
      <c r="AR518" s="189"/>
    </row>
    <row r="519" spans="21:44">
      <c r="U519" s="220"/>
      <c r="AF519" s="222"/>
      <c r="AR519" s="189"/>
    </row>
    <row r="520" spans="21:44">
      <c r="U520" s="220"/>
      <c r="AF520" s="222"/>
      <c r="AR520" s="189"/>
    </row>
    <row r="521" spans="21:44">
      <c r="U521" s="220"/>
      <c r="AF521" s="222"/>
      <c r="AR521" s="189"/>
    </row>
    <row r="522" spans="21:44">
      <c r="U522" s="220"/>
      <c r="AF522" s="222"/>
      <c r="AR522" s="189"/>
    </row>
    <row r="523" spans="21:44">
      <c r="U523" s="220"/>
      <c r="AF523" s="222"/>
      <c r="AR523" s="189"/>
    </row>
    <row r="524" spans="21:44">
      <c r="U524" s="220"/>
      <c r="AF524" s="222"/>
      <c r="AR524" s="189"/>
    </row>
    <row r="525" spans="21:44">
      <c r="U525" s="220"/>
      <c r="AF525" s="222"/>
      <c r="AR525" s="189"/>
    </row>
    <row r="526" spans="21:44">
      <c r="U526" s="220"/>
      <c r="AF526" s="222"/>
      <c r="AR526" s="189"/>
    </row>
    <row r="527" spans="21:44">
      <c r="U527" s="220"/>
      <c r="AF527" s="222"/>
      <c r="AR527" s="189"/>
    </row>
    <row r="528" spans="21:44">
      <c r="U528" s="220"/>
      <c r="AF528" s="222"/>
      <c r="AR528" s="189"/>
    </row>
    <row r="529" spans="21:44">
      <c r="U529" s="220"/>
      <c r="AF529" s="222"/>
      <c r="AR529" s="189"/>
    </row>
    <row r="530" spans="21:44">
      <c r="U530" s="220"/>
      <c r="AF530" s="222"/>
      <c r="AR530" s="189"/>
    </row>
    <row r="531" spans="21:44">
      <c r="U531" s="220"/>
      <c r="AF531" s="222"/>
      <c r="AR531" s="189"/>
    </row>
    <row r="532" spans="21:44">
      <c r="U532" s="220"/>
      <c r="AF532" s="222"/>
      <c r="AR532" s="189"/>
    </row>
    <row r="533" spans="21:44">
      <c r="U533" s="220"/>
      <c r="AF533" s="222"/>
      <c r="AR533" s="189"/>
    </row>
    <row r="534" spans="21:44">
      <c r="U534" s="220"/>
      <c r="AF534" s="222"/>
      <c r="AR534" s="189"/>
    </row>
    <row r="535" spans="21:44">
      <c r="U535" s="220"/>
      <c r="AF535" s="222"/>
      <c r="AR535" s="189"/>
    </row>
    <row r="536" spans="21:44">
      <c r="U536" s="220"/>
      <c r="AF536" s="222"/>
      <c r="AR536" s="189"/>
    </row>
  </sheetData>
  <sortState xmlns:xlrd2="http://schemas.microsoft.com/office/spreadsheetml/2017/richdata2" ref="A6:BA536">
    <sortCondition descending="1" ref="C6:C536" customList="수원시,고양시,용인시,성남시,부천시,화성시,안산시,남양주시,안양시,평택시,시흥시,파주시,의정부시,김포시,광주시,광명시,군포시,하남시,오산시,양주시,이천시,구리시,안성시,포천시,의왕시,양평군,여주시,동두천시,가평군,과천시,연천군"/>
  </sortState>
  <dataConsolidate/>
  <mergeCells count="47">
    <mergeCell ref="D2:D4"/>
    <mergeCell ref="Q3:Q4"/>
    <mergeCell ref="R3:S3"/>
    <mergeCell ref="T3:T4"/>
    <mergeCell ref="A2:A4"/>
    <mergeCell ref="Q2:T2"/>
    <mergeCell ref="AL3:AL4"/>
    <mergeCell ref="AM3:AM4"/>
    <mergeCell ref="AL2:AM2"/>
    <mergeCell ref="AB3:AE3"/>
    <mergeCell ref="AI2:AJ2"/>
    <mergeCell ref="U2:AE2"/>
    <mergeCell ref="U3:U4"/>
    <mergeCell ref="AF2:AF4"/>
    <mergeCell ref="B2:B4"/>
    <mergeCell ref="C2:C4"/>
    <mergeCell ref="E2:E4"/>
    <mergeCell ref="AK2:AK4"/>
    <mergeCell ref="A5:C5"/>
    <mergeCell ref="AG3:AG4"/>
    <mergeCell ref="AH3:AH4"/>
    <mergeCell ref="AI3:AI4"/>
    <mergeCell ref="AJ3:AJ4"/>
    <mergeCell ref="G2:G4"/>
    <mergeCell ref="H2:H4"/>
    <mergeCell ref="I2:I4"/>
    <mergeCell ref="J2:P2"/>
    <mergeCell ref="AG2:AH2"/>
    <mergeCell ref="J3:J4"/>
    <mergeCell ref="K3:P3"/>
    <mergeCell ref="V3:AA3"/>
    <mergeCell ref="F2:F4"/>
    <mergeCell ref="BA2:BA4"/>
    <mergeCell ref="AY2:AY4"/>
    <mergeCell ref="AZ2:AZ4"/>
    <mergeCell ref="AN2:AN4"/>
    <mergeCell ref="AW2:AW4"/>
    <mergeCell ref="AX2:AX4"/>
    <mergeCell ref="AT2:AT4"/>
    <mergeCell ref="AU2:AU4"/>
    <mergeCell ref="AV2:AV4"/>
    <mergeCell ref="AR2:AR4"/>
    <mergeCell ref="AS2:AS4"/>
    <mergeCell ref="AO2:AP2"/>
    <mergeCell ref="AQ2:AQ4"/>
    <mergeCell ref="AO3:AO4"/>
    <mergeCell ref="AP3:AP4"/>
  </mergeCells>
  <phoneticPr fontId="3" type="noConversion"/>
  <printOptions horizontalCentered="1"/>
  <pageMargins left="0.39370078740157483" right="0.31496062992125984" top="0.47244094488188981" bottom="0.51181102362204722" header="0.31496062992125984" footer="0.31496062992125984"/>
  <pageSetup paperSize="9" scale="88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43"/>
  <sheetViews>
    <sheetView workbookViewId="0">
      <selection activeCell="N17" sqref="N17"/>
    </sheetView>
  </sheetViews>
  <sheetFormatPr defaultRowHeight="16.5"/>
  <cols>
    <col min="5" max="5" width="9" style="1"/>
  </cols>
  <sheetData>
    <row r="1" spans="1:21">
      <c r="A1" s="276" t="s">
        <v>108</v>
      </c>
      <c r="B1" s="276" t="s">
        <v>109</v>
      </c>
      <c r="C1" s="276" t="s">
        <v>110</v>
      </c>
      <c r="D1" s="72" t="s">
        <v>111</v>
      </c>
      <c r="E1" s="85"/>
      <c r="F1" s="278" t="s">
        <v>113</v>
      </c>
      <c r="G1" s="280"/>
      <c r="H1" s="280"/>
      <c r="I1" s="279"/>
      <c r="J1" s="276" t="s">
        <v>114</v>
      </c>
    </row>
    <row r="2" spans="1:21" ht="27">
      <c r="A2" s="277"/>
      <c r="B2" s="277"/>
      <c r="C2" s="277"/>
      <c r="D2" s="73" t="s">
        <v>112</v>
      </c>
      <c r="E2" s="82"/>
      <c r="F2" s="74" t="s">
        <v>115</v>
      </c>
      <c r="G2" s="74" t="s">
        <v>116</v>
      </c>
      <c r="H2" s="74" t="s">
        <v>117</v>
      </c>
      <c r="I2" s="74" t="s">
        <v>118</v>
      </c>
      <c r="J2" s="277"/>
    </row>
    <row r="3" spans="1:21">
      <c r="A3" s="278" t="s">
        <v>115</v>
      </c>
      <c r="B3" s="279"/>
      <c r="C3" s="75"/>
      <c r="D3" s="75"/>
      <c r="E3" s="75"/>
      <c r="F3" s="76">
        <v>5551</v>
      </c>
      <c r="G3" s="76">
        <v>3166</v>
      </c>
      <c r="H3" s="76">
        <v>1985</v>
      </c>
      <c r="I3" s="75">
        <v>169</v>
      </c>
      <c r="J3" s="75"/>
    </row>
    <row r="4" spans="1:21" ht="27">
      <c r="A4" s="270" t="s">
        <v>119</v>
      </c>
      <c r="B4" s="77" t="s">
        <v>9</v>
      </c>
      <c r="C4" s="77" t="s">
        <v>120</v>
      </c>
      <c r="D4" s="77" t="s">
        <v>3</v>
      </c>
      <c r="E4" s="77"/>
      <c r="F4" s="78">
        <v>86</v>
      </c>
      <c r="G4" s="78">
        <v>86</v>
      </c>
      <c r="H4" s="78"/>
      <c r="I4" s="78"/>
      <c r="J4" s="78"/>
    </row>
    <row r="5" spans="1:21">
      <c r="A5" s="271"/>
      <c r="B5" s="273" t="s">
        <v>27</v>
      </c>
      <c r="C5" s="78" t="s">
        <v>67</v>
      </c>
      <c r="D5" s="77" t="s">
        <v>3</v>
      </c>
      <c r="E5" s="77"/>
      <c r="F5" s="78">
        <v>241</v>
      </c>
      <c r="G5" s="78">
        <v>241</v>
      </c>
      <c r="H5" s="78"/>
      <c r="I5" s="78"/>
      <c r="J5" s="79"/>
    </row>
    <row r="6" spans="1:21">
      <c r="A6" s="271"/>
      <c r="B6" s="275"/>
      <c r="C6" s="78" t="s">
        <v>65</v>
      </c>
      <c r="D6" s="77" t="s">
        <v>3</v>
      </c>
      <c r="E6" s="77"/>
      <c r="F6" s="78">
        <v>105</v>
      </c>
      <c r="G6" s="78">
        <v>105</v>
      </c>
      <c r="H6" s="78"/>
      <c r="I6" s="78"/>
      <c r="J6" s="78"/>
    </row>
    <row r="7" spans="1:21" ht="26.25">
      <c r="A7" s="272"/>
      <c r="B7" s="77" t="s">
        <v>121</v>
      </c>
      <c r="C7" s="77" t="s">
        <v>122</v>
      </c>
      <c r="D7" s="77" t="s">
        <v>3</v>
      </c>
      <c r="E7" s="77"/>
      <c r="F7" s="78">
        <v>24</v>
      </c>
      <c r="G7" s="78">
        <v>24</v>
      </c>
      <c r="H7" s="78"/>
      <c r="I7" s="78"/>
      <c r="J7" s="78"/>
    </row>
    <row r="8" spans="1:21" ht="27">
      <c r="A8" s="270" t="s">
        <v>123</v>
      </c>
      <c r="B8" s="273" t="s">
        <v>1</v>
      </c>
      <c r="C8" s="78" t="s">
        <v>124</v>
      </c>
      <c r="D8" s="77" t="s">
        <v>3</v>
      </c>
      <c r="E8" s="77"/>
      <c r="F8" s="78">
        <v>156</v>
      </c>
      <c r="G8" s="78">
        <v>156</v>
      </c>
      <c r="H8" s="78"/>
      <c r="I8" s="78"/>
      <c r="J8" s="78"/>
      <c r="U8">
        <v>132</v>
      </c>
    </row>
    <row r="9" spans="1:21" ht="27">
      <c r="A9" s="271"/>
      <c r="B9" s="275"/>
      <c r="C9" s="78" t="s">
        <v>125</v>
      </c>
      <c r="D9" s="77" t="s">
        <v>3</v>
      </c>
      <c r="E9" s="77"/>
      <c r="F9" s="78">
        <v>59</v>
      </c>
      <c r="G9" s="78">
        <v>59</v>
      </c>
      <c r="H9" s="78"/>
      <c r="I9" s="78"/>
      <c r="J9" s="78"/>
      <c r="U9">
        <v>70</v>
      </c>
    </row>
    <row r="10" spans="1:21">
      <c r="A10" s="271"/>
      <c r="B10" s="273" t="s">
        <v>6</v>
      </c>
      <c r="C10" s="77" t="s">
        <v>126</v>
      </c>
      <c r="D10" s="77" t="s">
        <v>3</v>
      </c>
      <c r="E10" s="77"/>
      <c r="F10" s="78">
        <v>28</v>
      </c>
      <c r="G10" s="78">
        <v>28</v>
      </c>
      <c r="H10" s="78"/>
      <c r="I10" s="78"/>
      <c r="J10" s="78"/>
      <c r="U10">
        <v>220</v>
      </c>
    </row>
    <row r="11" spans="1:21">
      <c r="A11" s="271"/>
      <c r="B11" s="275"/>
      <c r="C11" s="77" t="s">
        <v>127</v>
      </c>
      <c r="D11" s="77" t="s">
        <v>3</v>
      </c>
      <c r="E11" s="77"/>
      <c r="F11" s="78">
        <v>189</v>
      </c>
      <c r="G11" s="78">
        <v>189</v>
      </c>
      <c r="H11" s="78"/>
      <c r="I11" s="78"/>
      <c r="J11" s="78"/>
      <c r="U11">
        <v>217</v>
      </c>
    </row>
    <row r="12" spans="1:21">
      <c r="A12" s="271"/>
      <c r="B12" s="273" t="s">
        <v>27</v>
      </c>
      <c r="C12" s="78" t="s">
        <v>81</v>
      </c>
      <c r="D12" s="77" t="s">
        <v>3</v>
      </c>
      <c r="E12" s="77"/>
      <c r="F12" s="78">
        <v>53</v>
      </c>
      <c r="G12" s="78">
        <v>53</v>
      </c>
      <c r="H12" s="78"/>
      <c r="I12" s="78"/>
      <c r="J12" s="78"/>
      <c r="U12">
        <v>62</v>
      </c>
    </row>
    <row r="13" spans="1:21">
      <c r="A13" s="271"/>
      <c r="B13" s="275"/>
      <c r="C13" s="78" t="s">
        <v>79</v>
      </c>
      <c r="D13" s="77" t="s">
        <v>3</v>
      </c>
      <c r="E13" s="77"/>
      <c r="F13" s="78">
        <v>154</v>
      </c>
      <c r="G13" s="78">
        <v>154</v>
      </c>
      <c r="H13" s="78"/>
      <c r="I13" s="78"/>
      <c r="J13" s="78"/>
      <c r="U13">
        <v>187</v>
      </c>
    </row>
    <row r="14" spans="1:21">
      <c r="A14" s="271"/>
      <c r="B14" s="77" t="s">
        <v>25</v>
      </c>
      <c r="C14" s="77" t="s">
        <v>128</v>
      </c>
      <c r="D14" s="77" t="s">
        <v>3</v>
      </c>
      <c r="E14" s="77"/>
      <c r="F14" s="78">
        <v>32</v>
      </c>
      <c r="G14" s="78">
        <v>32</v>
      </c>
      <c r="H14" s="78"/>
      <c r="I14" s="78"/>
      <c r="J14" s="79"/>
      <c r="U14">
        <v>82</v>
      </c>
    </row>
    <row r="15" spans="1:21">
      <c r="A15" s="272"/>
      <c r="B15" s="77" t="s">
        <v>15</v>
      </c>
      <c r="C15" s="77" t="s">
        <v>129</v>
      </c>
      <c r="D15" s="77" t="s">
        <v>2</v>
      </c>
      <c r="E15" s="77"/>
      <c r="F15" s="78">
        <v>41</v>
      </c>
      <c r="G15" s="78">
        <v>41</v>
      </c>
      <c r="H15" s="78"/>
      <c r="I15" s="78"/>
      <c r="J15" s="79"/>
      <c r="U15">
        <v>362</v>
      </c>
    </row>
    <row r="16" spans="1:21">
      <c r="A16" s="270" t="s">
        <v>130</v>
      </c>
      <c r="B16" s="273" t="s">
        <v>1</v>
      </c>
      <c r="C16" s="78" t="s">
        <v>26</v>
      </c>
      <c r="D16" s="77" t="s">
        <v>3</v>
      </c>
      <c r="E16" s="77"/>
      <c r="F16" s="78">
        <v>47</v>
      </c>
      <c r="G16" s="78"/>
      <c r="H16" s="80">
        <v>82</v>
      </c>
      <c r="I16" s="78"/>
      <c r="J16" s="78"/>
      <c r="U16" s="83">
        <f>SUM(U8:U15)</f>
        <v>1332</v>
      </c>
    </row>
    <row r="17" spans="1:21" ht="26.25">
      <c r="A17" s="271"/>
      <c r="B17" s="274"/>
      <c r="C17" s="78" t="s">
        <v>131</v>
      </c>
      <c r="D17" s="77" t="s">
        <v>3</v>
      </c>
      <c r="E17" s="77"/>
      <c r="F17" s="78">
        <v>121</v>
      </c>
      <c r="G17" s="78"/>
      <c r="H17" s="78">
        <v>121</v>
      </c>
      <c r="I17" s="78"/>
      <c r="J17" s="78"/>
      <c r="U17">
        <v>98</v>
      </c>
    </row>
    <row r="18" spans="1:21" ht="26.25">
      <c r="A18" s="271"/>
      <c r="B18" s="274"/>
      <c r="C18" s="78" t="s">
        <v>132</v>
      </c>
      <c r="D18" s="77" t="s">
        <v>3</v>
      </c>
      <c r="E18" s="77"/>
      <c r="F18" s="78">
        <v>241</v>
      </c>
      <c r="G18" s="78"/>
      <c r="H18" s="78">
        <v>241</v>
      </c>
      <c r="I18" s="78"/>
      <c r="J18" s="78"/>
      <c r="U18">
        <v>175</v>
      </c>
    </row>
    <row r="19" spans="1:21" ht="27">
      <c r="A19" s="271"/>
      <c r="B19" s="275"/>
      <c r="C19" s="78" t="s">
        <v>133</v>
      </c>
      <c r="D19" s="77" t="s">
        <v>3</v>
      </c>
      <c r="E19" s="77"/>
      <c r="F19" s="78">
        <v>182</v>
      </c>
      <c r="G19" s="78">
        <v>182</v>
      </c>
      <c r="H19" s="78"/>
      <c r="I19" s="78"/>
      <c r="J19" s="78"/>
      <c r="U19" s="83">
        <f>SUM(U17:U18)</f>
        <v>273</v>
      </c>
    </row>
    <row r="20" spans="1:21">
      <c r="A20" s="271"/>
      <c r="B20" s="273" t="s">
        <v>9</v>
      </c>
      <c r="C20" s="77" t="s">
        <v>134</v>
      </c>
      <c r="D20" s="77" t="s">
        <v>3</v>
      </c>
      <c r="E20" s="77"/>
      <c r="F20" s="78">
        <v>132</v>
      </c>
      <c r="G20" s="78"/>
      <c r="H20" s="78">
        <v>132</v>
      </c>
      <c r="I20" s="78"/>
      <c r="J20" s="78"/>
    </row>
    <row r="21" spans="1:21">
      <c r="A21" s="271"/>
      <c r="B21" s="274"/>
      <c r="C21" s="77" t="s">
        <v>135</v>
      </c>
      <c r="D21" s="77" t="s">
        <v>3</v>
      </c>
      <c r="E21" s="77"/>
      <c r="F21" s="78">
        <v>389</v>
      </c>
      <c r="G21" s="78"/>
      <c r="H21" s="80">
        <v>220</v>
      </c>
      <c r="I21" s="78">
        <v>169</v>
      </c>
      <c r="J21" s="78"/>
      <c r="U21" s="84">
        <f>U16+U19</f>
        <v>1605</v>
      </c>
    </row>
    <row r="22" spans="1:21" ht="27">
      <c r="A22" s="271"/>
      <c r="B22" s="274"/>
      <c r="C22" s="77" t="s">
        <v>136</v>
      </c>
      <c r="D22" s="77" t="s">
        <v>3</v>
      </c>
      <c r="E22" s="77"/>
      <c r="F22" s="78">
        <v>69</v>
      </c>
      <c r="G22" s="78">
        <v>69</v>
      </c>
      <c r="H22" s="78"/>
      <c r="I22" s="78"/>
      <c r="J22" s="78"/>
    </row>
    <row r="23" spans="1:21" ht="27">
      <c r="A23" s="271"/>
      <c r="B23" s="275"/>
      <c r="C23" s="77" t="s">
        <v>137</v>
      </c>
      <c r="D23" s="77" t="s">
        <v>3</v>
      </c>
      <c r="E23" s="77"/>
      <c r="F23" s="78">
        <v>193</v>
      </c>
      <c r="G23" s="78">
        <v>193</v>
      </c>
      <c r="H23" s="78"/>
      <c r="I23" s="78"/>
      <c r="J23" s="78"/>
    </row>
    <row r="24" spans="1:21">
      <c r="A24" s="271"/>
      <c r="B24" s="273" t="s">
        <v>27</v>
      </c>
      <c r="C24" s="78" t="s">
        <v>76</v>
      </c>
      <c r="D24" s="77" t="s">
        <v>3</v>
      </c>
      <c r="E24" s="77"/>
      <c r="F24" s="78">
        <v>217</v>
      </c>
      <c r="G24" s="78"/>
      <c r="H24" s="78">
        <v>217</v>
      </c>
      <c r="I24" s="78"/>
      <c r="J24" s="78"/>
    </row>
    <row r="25" spans="1:21">
      <c r="A25" s="271"/>
      <c r="B25" s="274"/>
      <c r="C25" s="78" t="s">
        <v>78</v>
      </c>
      <c r="D25" s="77" t="s">
        <v>3</v>
      </c>
      <c r="E25" s="77"/>
      <c r="F25" s="78">
        <v>187</v>
      </c>
      <c r="G25" s="78"/>
      <c r="H25" s="78">
        <v>187</v>
      </c>
      <c r="I25" s="78"/>
      <c r="J25" s="78"/>
    </row>
    <row r="26" spans="1:21">
      <c r="A26" s="271"/>
      <c r="B26" s="275"/>
      <c r="C26" s="78" t="s">
        <v>83</v>
      </c>
      <c r="D26" s="77" t="s">
        <v>3</v>
      </c>
      <c r="E26" s="77"/>
      <c r="F26" s="78">
        <v>62</v>
      </c>
      <c r="G26" s="78"/>
      <c r="H26" s="78">
        <v>62</v>
      </c>
      <c r="I26" s="78"/>
      <c r="J26" s="78"/>
    </row>
    <row r="27" spans="1:21">
      <c r="A27" s="271"/>
      <c r="B27" s="77" t="s">
        <v>11</v>
      </c>
      <c r="C27" s="77" t="s">
        <v>30</v>
      </c>
      <c r="D27" s="77" t="s">
        <v>3</v>
      </c>
      <c r="E27" s="77"/>
      <c r="F27" s="78">
        <v>70</v>
      </c>
      <c r="G27" s="78"/>
      <c r="H27" s="78">
        <v>70</v>
      </c>
      <c r="I27" s="78"/>
      <c r="J27" s="78"/>
    </row>
    <row r="28" spans="1:21">
      <c r="A28" s="271"/>
      <c r="B28" s="273" t="s">
        <v>25</v>
      </c>
      <c r="C28" s="77" t="s">
        <v>138</v>
      </c>
      <c r="D28" s="77" t="s">
        <v>2</v>
      </c>
      <c r="E28" s="77"/>
      <c r="F28" s="78">
        <v>48</v>
      </c>
      <c r="G28" s="78"/>
      <c r="H28" s="78">
        <v>48</v>
      </c>
      <c r="I28" s="78"/>
      <c r="J28" s="79"/>
    </row>
    <row r="29" spans="1:21">
      <c r="A29" s="271"/>
      <c r="B29" s="274"/>
      <c r="C29" s="77" t="s">
        <v>139</v>
      </c>
      <c r="D29" s="77" t="s">
        <v>2</v>
      </c>
      <c r="E29" s="77"/>
      <c r="F29" s="78">
        <v>15</v>
      </c>
      <c r="G29" s="78"/>
      <c r="H29" s="78">
        <v>15</v>
      </c>
      <c r="I29" s="78"/>
      <c r="J29" s="79"/>
    </row>
    <row r="30" spans="1:21">
      <c r="A30" s="271"/>
      <c r="B30" s="275"/>
      <c r="C30" s="77" t="s">
        <v>140</v>
      </c>
      <c r="D30" s="77" t="s">
        <v>2</v>
      </c>
      <c r="E30" s="77"/>
      <c r="F30" s="78">
        <v>35</v>
      </c>
      <c r="G30" s="78"/>
      <c r="H30" s="78">
        <v>35</v>
      </c>
      <c r="I30" s="78"/>
      <c r="J30" s="79"/>
    </row>
    <row r="31" spans="1:21">
      <c r="A31" s="272"/>
      <c r="B31" s="77" t="s">
        <v>24</v>
      </c>
      <c r="C31" s="77" t="s">
        <v>141</v>
      </c>
      <c r="D31" s="77" t="s">
        <v>2</v>
      </c>
      <c r="E31" s="77"/>
      <c r="F31" s="78">
        <v>165</v>
      </c>
      <c r="G31" s="78"/>
      <c r="H31" s="80">
        <v>175</v>
      </c>
      <c r="I31" s="78"/>
      <c r="J31" s="79"/>
    </row>
    <row r="32" spans="1:21" ht="27">
      <c r="A32" s="270" t="s">
        <v>142</v>
      </c>
      <c r="B32" s="273" t="s">
        <v>8</v>
      </c>
      <c r="C32" s="77" t="s">
        <v>143</v>
      </c>
      <c r="D32" s="77" t="s">
        <v>2</v>
      </c>
      <c r="E32" s="77"/>
      <c r="F32" s="78">
        <v>45</v>
      </c>
      <c r="G32" s="78"/>
      <c r="H32" s="80">
        <v>51</v>
      </c>
      <c r="I32" s="78"/>
      <c r="J32" s="79"/>
      <c r="M32">
        <f>H28+H29+H30+H31+H32+H33+H34+H38+H40+H41</f>
        <v>480</v>
      </c>
    </row>
    <row r="33" spans="1:10">
      <c r="A33" s="271"/>
      <c r="B33" s="274"/>
      <c r="C33" s="77" t="s">
        <v>144</v>
      </c>
      <c r="D33" s="77" t="s">
        <v>2</v>
      </c>
      <c r="E33" s="77"/>
      <c r="F33" s="78">
        <v>22</v>
      </c>
      <c r="G33" s="78"/>
      <c r="H33" s="78">
        <v>22</v>
      </c>
      <c r="I33" s="78"/>
      <c r="J33" s="79"/>
    </row>
    <row r="34" spans="1:10">
      <c r="A34" s="271"/>
      <c r="B34" s="275"/>
      <c r="C34" s="77" t="s">
        <v>145</v>
      </c>
      <c r="D34" s="77" t="s">
        <v>2</v>
      </c>
      <c r="E34" s="77"/>
      <c r="F34" s="78">
        <v>73</v>
      </c>
      <c r="G34" s="78"/>
      <c r="H34" s="78">
        <v>73</v>
      </c>
      <c r="I34" s="78"/>
      <c r="J34" s="79"/>
    </row>
    <row r="35" spans="1:10">
      <c r="A35" s="271"/>
      <c r="B35" s="273" t="s">
        <v>27</v>
      </c>
      <c r="C35" s="78" t="s">
        <v>100</v>
      </c>
      <c r="D35" s="77" t="s">
        <v>3</v>
      </c>
      <c r="E35" s="77"/>
      <c r="F35" s="78">
        <v>356</v>
      </c>
      <c r="G35" s="78">
        <v>356</v>
      </c>
      <c r="H35" s="78"/>
      <c r="I35" s="78"/>
      <c r="J35" s="78"/>
    </row>
    <row r="36" spans="1:10">
      <c r="A36" s="272"/>
      <c r="B36" s="275"/>
      <c r="C36" s="78" t="s">
        <v>85</v>
      </c>
      <c r="D36" s="77" t="s">
        <v>3</v>
      </c>
      <c r="E36" s="77"/>
      <c r="F36" s="78">
        <v>231</v>
      </c>
      <c r="G36" s="78">
        <v>231</v>
      </c>
      <c r="H36" s="78"/>
      <c r="I36" s="78"/>
      <c r="J36" s="78"/>
    </row>
    <row r="37" spans="1:10">
      <c r="A37" s="270" t="s">
        <v>146</v>
      </c>
      <c r="B37" s="273" t="s">
        <v>9</v>
      </c>
      <c r="C37" s="77" t="s">
        <v>29</v>
      </c>
      <c r="D37" s="77" t="s">
        <v>3</v>
      </c>
      <c r="E37" s="77"/>
      <c r="F37" s="78">
        <v>238</v>
      </c>
      <c r="G37" s="78">
        <v>238</v>
      </c>
      <c r="H37" s="78"/>
      <c r="I37" s="78"/>
      <c r="J37" s="79"/>
    </row>
    <row r="38" spans="1:10" ht="40.5">
      <c r="A38" s="271"/>
      <c r="B38" s="274"/>
      <c r="C38" s="77" t="s">
        <v>147</v>
      </c>
      <c r="D38" s="77" t="s">
        <v>2</v>
      </c>
      <c r="E38" s="77"/>
      <c r="F38" s="78">
        <v>42</v>
      </c>
      <c r="G38" s="81"/>
      <c r="H38" s="80">
        <v>36</v>
      </c>
      <c r="I38" s="78"/>
      <c r="J38" s="79"/>
    </row>
    <row r="39" spans="1:10">
      <c r="A39" s="271"/>
      <c r="B39" s="275"/>
      <c r="C39" s="77" t="s">
        <v>148</v>
      </c>
      <c r="D39" s="77" t="s">
        <v>3</v>
      </c>
      <c r="E39" s="77"/>
      <c r="F39" s="78">
        <v>729</v>
      </c>
      <c r="G39" s="78">
        <v>729</v>
      </c>
      <c r="H39" s="78"/>
      <c r="I39" s="78"/>
      <c r="J39" s="79"/>
    </row>
    <row r="40" spans="1:10">
      <c r="A40" s="272"/>
      <c r="B40" s="77" t="s">
        <v>13</v>
      </c>
      <c r="C40" s="77" t="s">
        <v>149</v>
      </c>
      <c r="D40" s="77" t="s">
        <v>2</v>
      </c>
      <c r="E40" s="77"/>
      <c r="F40" s="78">
        <v>18</v>
      </c>
      <c r="G40" s="78"/>
      <c r="H40" s="78">
        <v>18</v>
      </c>
      <c r="I40" s="78"/>
      <c r="J40" s="79"/>
    </row>
    <row r="41" spans="1:10">
      <c r="A41" s="270" t="s">
        <v>150</v>
      </c>
      <c r="B41" s="77" t="s">
        <v>12</v>
      </c>
      <c r="C41" s="77" t="s">
        <v>151</v>
      </c>
      <c r="D41" s="77" t="s">
        <v>2</v>
      </c>
      <c r="E41" s="77"/>
      <c r="F41" s="78">
        <v>99</v>
      </c>
      <c r="G41" s="78"/>
      <c r="H41" s="80">
        <v>7</v>
      </c>
      <c r="I41" s="78"/>
      <c r="J41" s="79"/>
    </row>
    <row r="42" spans="1:10" ht="26.25">
      <c r="A42" s="271"/>
      <c r="B42" s="273" t="s">
        <v>24</v>
      </c>
      <c r="C42" s="77" t="s">
        <v>152</v>
      </c>
      <c r="D42" s="77" t="s">
        <v>3</v>
      </c>
      <c r="E42" s="77"/>
      <c r="F42" s="78">
        <v>148</v>
      </c>
      <c r="G42" s="78"/>
      <c r="H42" s="80">
        <v>62</v>
      </c>
      <c r="I42" s="78"/>
      <c r="J42" s="78"/>
    </row>
    <row r="43" spans="1:10" ht="26.25">
      <c r="A43" s="272"/>
      <c r="B43" s="275"/>
      <c r="C43" s="77" t="s">
        <v>153</v>
      </c>
      <c r="D43" s="77" t="s">
        <v>3</v>
      </c>
      <c r="E43" s="77"/>
      <c r="F43" s="78">
        <v>209</v>
      </c>
      <c r="G43" s="78"/>
      <c r="H43" s="80">
        <v>111</v>
      </c>
      <c r="I43" s="78"/>
      <c r="J43" s="78"/>
    </row>
  </sheetData>
  <autoFilter ref="A2:J43" xr:uid="{00000000-0009-0000-0000-000009000000}"/>
  <mergeCells count="24">
    <mergeCell ref="J1:J2"/>
    <mergeCell ref="A4:A7"/>
    <mergeCell ref="B5:B6"/>
    <mergeCell ref="A8:A15"/>
    <mergeCell ref="B8:B9"/>
    <mergeCell ref="B10:B11"/>
    <mergeCell ref="B12:B13"/>
    <mergeCell ref="A3:B3"/>
    <mergeCell ref="A1:A2"/>
    <mergeCell ref="B1:B2"/>
    <mergeCell ref="C1:C2"/>
    <mergeCell ref="F1:I1"/>
    <mergeCell ref="A37:A40"/>
    <mergeCell ref="B37:B39"/>
    <mergeCell ref="A41:A43"/>
    <mergeCell ref="B42:B43"/>
    <mergeCell ref="A16:A31"/>
    <mergeCell ref="B16:B19"/>
    <mergeCell ref="B20:B23"/>
    <mergeCell ref="B24:B26"/>
    <mergeCell ref="B28:B30"/>
    <mergeCell ref="A32:A36"/>
    <mergeCell ref="B32:B34"/>
    <mergeCell ref="B35:B36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K27"/>
  <sheetViews>
    <sheetView workbookViewId="0">
      <selection activeCell="M24" sqref="M24"/>
    </sheetView>
  </sheetViews>
  <sheetFormatPr defaultRowHeight="16.5"/>
  <cols>
    <col min="10" max="10" width="28.625" customWidth="1"/>
  </cols>
  <sheetData>
    <row r="1" spans="2:11">
      <c r="D1">
        <f>SUM(E1:I1)</f>
        <v>318</v>
      </c>
      <c r="E1">
        <f>SUM(E2,E18)</f>
        <v>141</v>
      </c>
      <c r="F1" s="1">
        <f t="shared" ref="F1:I1" si="0">SUM(F2,F18)</f>
        <v>20</v>
      </c>
      <c r="G1" s="1">
        <f t="shared" si="0"/>
        <v>131</v>
      </c>
      <c r="H1" s="1">
        <f t="shared" si="0"/>
        <v>17</v>
      </c>
      <c r="I1" s="1">
        <f t="shared" si="0"/>
        <v>9</v>
      </c>
    </row>
    <row r="2" spans="2:11">
      <c r="B2" s="92" t="s">
        <v>154</v>
      </c>
      <c r="C2" s="96" t="s">
        <v>156</v>
      </c>
      <c r="D2" s="97">
        <f>SUM(E2:I2)</f>
        <v>241</v>
      </c>
      <c r="E2" s="97">
        <f>SUM(E3:E17)</f>
        <v>91</v>
      </c>
      <c r="F2" s="97">
        <f t="shared" ref="F2:I2" si="1">SUM(F3:F17)</f>
        <v>13</v>
      </c>
      <c r="G2" s="97">
        <f t="shared" si="1"/>
        <v>112</v>
      </c>
      <c r="H2" s="97">
        <f t="shared" si="1"/>
        <v>16</v>
      </c>
      <c r="I2" s="97">
        <f t="shared" si="1"/>
        <v>9</v>
      </c>
      <c r="J2" s="97"/>
      <c r="K2" s="97"/>
    </row>
    <row r="3" spans="2:11">
      <c r="B3" s="93" t="s">
        <v>155</v>
      </c>
      <c r="C3" s="283" t="s">
        <v>1</v>
      </c>
      <c r="D3" s="287">
        <f>SUM(E3:I4)</f>
        <v>25</v>
      </c>
      <c r="E3" s="289">
        <v>12</v>
      </c>
      <c r="F3" s="281">
        <v>1</v>
      </c>
      <c r="G3" s="281">
        <v>7</v>
      </c>
      <c r="H3" s="281">
        <v>3</v>
      </c>
      <c r="I3" s="281">
        <v>2</v>
      </c>
      <c r="J3" s="98" t="s">
        <v>157</v>
      </c>
      <c r="K3" s="281">
        <v>2020</v>
      </c>
    </row>
    <row r="4" spans="2:11">
      <c r="B4" s="94"/>
      <c r="C4" s="284"/>
      <c r="D4" s="288"/>
      <c r="E4" s="290"/>
      <c r="F4" s="282"/>
      <c r="G4" s="282"/>
      <c r="H4" s="282"/>
      <c r="I4" s="282"/>
      <c r="J4" s="99" t="s">
        <v>158</v>
      </c>
      <c r="K4" s="282"/>
    </row>
    <row r="5" spans="2:11">
      <c r="B5" s="94"/>
      <c r="C5" s="283" t="s">
        <v>4</v>
      </c>
      <c r="D5" s="285">
        <f>SUM(E5:I6)</f>
        <v>30</v>
      </c>
      <c r="E5" s="281">
        <v>14</v>
      </c>
      <c r="F5" s="281">
        <v>2</v>
      </c>
      <c r="G5" s="281">
        <v>5</v>
      </c>
      <c r="H5" s="281">
        <v>5</v>
      </c>
      <c r="I5" s="281">
        <v>4</v>
      </c>
      <c r="J5" s="98" t="s">
        <v>159</v>
      </c>
      <c r="K5" s="281">
        <v>2020</v>
      </c>
    </row>
    <row r="6" spans="2:11">
      <c r="B6" s="94"/>
      <c r="C6" s="284"/>
      <c r="D6" s="286"/>
      <c r="E6" s="282"/>
      <c r="F6" s="282"/>
      <c r="G6" s="282"/>
      <c r="H6" s="282"/>
      <c r="I6" s="282"/>
      <c r="J6" s="99" t="s">
        <v>160</v>
      </c>
      <c r="K6" s="282"/>
    </row>
    <row r="7" spans="2:11">
      <c r="B7" s="94"/>
      <c r="C7" s="283" t="s">
        <v>7</v>
      </c>
      <c r="D7" s="285">
        <f>SUM(E7:I8)</f>
        <v>21</v>
      </c>
      <c r="E7" s="281">
        <v>8</v>
      </c>
      <c r="F7" s="281" t="s">
        <v>161</v>
      </c>
      <c r="G7" s="281">
        <v>3</v>
      </c>
      <c r="H7" s="281">
        <v>7</v>
      </c>
      <c r="I7" s="281">
        <v>3</v>
      </c>
      <c r="J7" s="98" t="s">
        <v>162</v>
      </c>
      <c r="K7" s="281">
        <v>2020</v>
      </c>
    </row>
    <row r="8" spans="2:11">
      <c r="B8" s="94"/>
      <c r="C8" s="284"/>
      <c r="D8" s="286"/>
      <c r="E8" s="282"/>
      <c r="F8" s="282"/>
      <c r="G8" s="282"/>
      <c r="H8" s="282"/>
      <c r="I8" s="282"/>
      <c r="J8" s="99" t="s">
        <v>163</v>
      </c>
      <c r="K8" s="282"/>
    </row>
    <row r="9" spans="2:11">
      <c r="B9" s="94"/>
      <c r="C9" s="100" t="s">
        <v>6</v>
      </c>
      <c r="D9" s="101">
        <f>SUM(E9:I9)</f>
        <v>43</v>
      </c>
      <c r="E9" s="102">
        <v>10</v>
      </c>
      <c r="F9" s="102">
        <v>4</v>
      </c>
      <c r="G9" s="102">
        <v>29</v>
      </c>
      <c r="H9" s="102" t="s">
        <v>161</v>
      </c>
      <c r="I9" s="102"/>
      <c r="J9" s="103"/>
      <c r="K9" s="102">
        <v>2030</v>
      </c>
    </row>
    <row r="10" spans="2:11">
      <c r="B10" s="94"/>
      <c r="C10" s="283" t="s">
        <v>8</v>
      </c>
      <c r="D10" s="285">
        <f>SUM(E10:I11)</f>
        <v>40</v>
      </c>
      <c r="E10" s="281" t="s">
        <v>161</v>
      </c>
      <c r="F10" s="281" t="s">
        <v>161</v>
      </c>
      <c r="G10" s="281">
        <v>40</v>
      </c>
      <c r="H10" s="281" t="s">
        <v>161</v>
      </c>
      <c r="I10" s="281"/>
      <c r="J10" s="98" t="s">
        <v>164</v>
      </c>
      <c r="K10" s="281">
        <v>2020</v>
      </c>
    </row>
    <row r="11" spans="2:11">
      <c r="B11" s="94"/>
      <c r="C11" s="284"/>
      <c r="D11" s="286"/>
      <c r="E11" s="282"/>
      <c r="F11" s="282"/>
      <c r="G11" s="282"/>
      <c r="H11" s="282"/>
      <c r="I11" s="282"/>
      <c r="J11" s="99" t="s">
        <v>165</v>
      </c>
      <c r="K11" s="282"/>
    </row>
    <row r="12" spans="2:11">
      <c r="B12" s="94"/>
      <c r="C12" s="283" t="s">
        <v>9</v>
      </c>
      <c r="D12" s="285">
        <f>SUM(E12:I13)</f>
        <v>34</v>
      </c>
      <c r="E12" s="281">
        <v>14</v>
      </c>
      <c r="F12" s="281">
        <v>2</v>
      </c>
      <c r="G12" s="281">
        <v>17</v>
      </c>
      <c r="H12" s="281">
        <v>1</v>
      </c>
      <c r="I12" s="281"/>
      <c r="J12" s="98" t="s">
        <v>166</v>
      </c>
      <c r="K12" s="281">
        <v>2020</v>
      </c>
    </row>
    <row r="13" spans="2:11">
      <c r="B13" s="94"/>
      <c r="C13" s="284"/>
      <c r="D13" s="286"/>
      <c r="E13" s="282"/>
      <c r="F13" s="282"/>
      <c r="G13" s="282"/>
      <c r="H13" s="282"/>
      <c r="I13" s="282"/>
      <c r="J13" s="99" t="s">
        <v>167</v>
      </c>
      <c r="K13" s="282"/>
    </row>
    <row r="14" spans="2:11">
      <c r="B14" s="94"/>
      <c r="C14" s="100" t="s">
        <v>10</v>
      </c>
      <c r="D14" s="104">
        <f>SUM(E14:I14)</f>
        <v>13</v>
      </c>
      <c r="E14" s="103">
        <v>10</v>
      </c>
      <c r="F14" s="103">
        <v>3</v>
      </c>
      <c r="G14" s="103" t="s">
        <v>161</v>
      </c>
      <c r="H14" s="103" t="s">
        <v>161</v>
      </c>
      <c r="I14" s="103"/>
      <c r="J14" s="103" t="s">
        <v>168</v>
      </c>
      <c r="K14" s="103">
        <v>2020</v>
      </c>
    </row>
    <row r="15" spans="2:11">
      <c r="B15" s="94"/>
      <c r="C15" s="100" t="s">
        <v>14</v>
      </c>
      <c r="D15" s="104">
        <f>SUM(E15:I15)</f>
        <v>9</v>
      </c>
      <c r="E15" s="103">
        <v>4</v>
      </c>
      <c r="F15" s="103">
        <v>1</v>
      </c>
      <c r="G15" s="103">
        <v>4</v>
      </c>
      <c r="H15" s="103" t="s">
        <v>161</v>
      </c>
      <c r="I15" s="103"/>
      <c r="J15" s="103" t="s">
        <v>169</v>
      </c>
      <c r="K15" s="103">
        <v>2020</v>
      </c>
    </row>
    <row r="16" spans="2:11">
      <c r="B16" s="94"/>
      <c r="C16" s="283" t="s">
        <v>15</v>
      </c>
      <c r="D16" s="285">
        <f>SUM(E16:I17)</f>
        <v>26</v>
      </c>
      <c r="E16" s="281">
        <v>19</v>
      </c>
      <c r="F16" s="281" t="s">
        <v>161</v>
      </c>
      <c r="G16" s="281">
        <v>7</v>
      </c>
      <c r="H16" s="281" t="s">
        <v>161</v>
      </c>
      <c r="I16" s="281"/>
      <c r="J16" s="98" t="s">
        <v>170</v>
      </c>
      <c r="K16" s="281">
        <v>2020</v>
      </c>
    </row>
    <row r="17" spans="2:11">
      <c r="B17" s="95"/>
      <c r="C17" s="284"/>
      <c r="D17" s="286"/>
      <c r="E17" s="282"/>
      <c r="F17" s="282"/>
      <c r="G17" s="282"/>
      <c r="H17" s="282"/>
      <c r="I17" s="282"/>
      <c r="J17" s="99" t="s">
        <v>171</v>
      </c>
      <c r="K17" s="282"/>
    </row>
    <row r="18" spans="2:11">
      <c r="B18" s="92" t="s">
        <v>154</v>
      </c>
      <c r="C18" s="96" t="s">
        <v>156</v>
      </c>
      <c r="D18" s="97">
        <f>SUM(E18:I18)</f>
        <v>77</v>
      </c>
      <c r="E18" s="97">
        <f>SUM(E19:E27)</f>
        <v>50</v>
      </c>
      <c r="F18" s="97">
        <f>SUM(F19:F27)</f>
        <v>7</v>
      </c>
      <c r="G18" s="97">
        <f>SUM(G19:G27)</f>
        <v>19</v>
      </c>
      <c r="H18" s="97">
        <f>SUM(H19:H27)</f>
        <v>1</v>
      </c>
      <c r="I18" s="97"/>
      <c r="J18" s="97"/>
      <c r="K18" s="97"/>
    </row>
    <row r="19" spans="2:11">
      <c r="B19" s="93" t="s">
        <v>172</v>
      </c>
      <c r="C19" s="283" t="s">
        <v>11</v>
      </c>
      <c r="D19" s="285">
        <f>SUM(E19:I20)</f>
        <v>10</v>
      </c>
      <c r="E19" s="281">
        <v>7</v>
      </c>
      <c r="F19" s="281" t="s">
        <v>161</v>
      </c>
      <c r="G19" s="281">
        <v>3</v>
      </c>
      <c r="H19" s="281" t="s">
        <v>161</v>
      </c>
      <c r="I19" s="281"/>
      <c r="J19" s="98" t="s">
        <v>173</v>
      </c>
      <c r="K19" s="281">
        <v>2020</v>
      </c>
    </row>
    <row r="20" spans="2:11">
      <c r="B20" s="94"/>
      <c r="C20" s="284"/>
      <c r="D20" s="286"/>
      <c r="E20" s="282"/>
      <c r="F20" s="282"/>
      <c r="G20" s="282"/>
      <c r="H20" s="282"/>
      <c r="I20" s="282"/>
      <c r="J20" s="99" t="s">
        <v>174</v>
      </c>
      <c r="K20" s="282"/>
    </row>
    <row r="21" spans="2:11">
      <c r="B21" s="94"/>
      <c r="C21" s="283" t="s">
        <v>12</v>
      </c>
      <c r="D21" s="285">
        <f>SUM(E21:I22)</f>
        <v>16</v>
      </c>
      <c r="E21" s="281">
        <v>7</v>
      </c>
      <c r="F21" s="281">
        <v>3</v>
      </c>
      <c r="G21" s="281">
        <v>6</v>
      </c>
      <c r="H21" s="281" t="s">
        <v>161</v>
      </c>
      <c r="I21" s="281"/>
      <c r="J21" s="98" t="s">
        <v>175</v>
      </c>
      <c r="K21" s="281">
        <v>2020</v>
      </c>
    </row>
    <row r="22" spans="2:11">
      <c r="B22" s="94"/>
      <c r="C22" s="284"/>
      <c r="D22" s="286"/>
      <c r="E22" s="282"/>
      <c r="F22" s="282"/>
      <c r="G22" s="282"/>
      <c r="H22" s="282"/>
      <c r="I22" s="282"/>
      <c r="J22" s="99" t="s">
        <v>176</v>
      </c>
      <c r="K22" s="282"/>
    </row>
    <row r="23" spans="2:11">
      <c r="B23" s="94"/>
      <c r="C23" s="100" t="s">
        <v>18</v>
      </c>
      <c r="D23" s="101">
        <f>SUM(E23:I23)</f>
        <v>2</v>
      </c>
      <c r="E23" s="103">
        <v>2</v>
      </c>
      <c r="F23" s="103" t="s">
        <v>161</v>
      </c>
      <c r="G23" s="103" t="s">
        <v>161</v>
      </c>
      <c r="H23" s="103" t="s">
        <v>161</v>
      </c>
      <c r="I23" s="103"/>
      <c r="J23" s="103" t="s">
        <v>177</v>
      </c>
      <c r="K23" s="103">
        <v>2020</v>
      </c>
    </row>
    <row r="24" spans="2:11">
      <c r="B24" s="94"/>
      <c r="C24" s="100" t="s">
        <v>13</v>
      </c>
      <c r="D24" s="101">
        <f>SUM(E24:I24)</f>
        <v>10</v>
      </c>
      <c r="E24" s="103">
        <v>1</v>
      </c>
      <c r="F24" s="103" t="s">
        <v>161</v>
      </c>
      <c r="G24" s="103">
        <v>9</v>
      </c>
      <c r="H24" s="103" t="s">
        <v>161</v>
      </c>
      <c r="I24" s="103"/>
      <c r="J24" s="103" t="s">
        <v>178</v>
      </c>
      <c r="K24" s="103">
        <v>2020</v>
      </c>
    </row>
    <row r="25" spans="2:11">
      <c r="B25" s="94"/>
      <c r="C25" s="100" t="s">
        <v>24</v>
      </c>
      <c r="D25" s="101">
        <f>SUM(E25:I25)</f>
        <v>14</v>
      </c>
      <c r="E25" s="103">
        <v>12</v>
      </c>
      <c r="F25" s="103" t="s">
        <v>161</v>
      </c>
      <c r="G25" s="103">
        <v>1</v>
      </c>
      <c r="H25" s="103">
        <v>1</v>
      </c>
      <c r="I25" s="103"/>
      <c r="J25" s="103" t="s">
        <v>179</v>
      </c>
      <c r="K25" s="103">
        <v>2010</v>
      </c>
    </row>
    <row r="26" spans="2:11">
      <c r="B26" s="94"/>
      <c r="C26" s="100" t="s">
        <v>16</v>
      </c>
      <c r="D26" s="101">
        <f>SUM(E26:I26)</f>
        <v>14</v>
      </c>
      <c r="E26" s="103">
        <v>12</v>
      </c>
      <c r="F26" s="103">
        <v>2</v>
      </c>
      <c r="G26" s="103" t="s">
        <v>161</v>
      </c>
      <c r="H26" s="103" t="s">
        <v>161</v>
      </c>
      <c r="I26" s="103"/>
      <c r="J26" s="103" t="s">
        <v>180</v>
      </c>
      <c r="K26" s="103">
        <v>2020</v>
      </c>
    </row>
    <row r="27" spans="2:11">
      <c r="B27" s="95"/>
      <c r="C27" s="100" t="s">
        <v>17</v>
      </c>
      <c r="D27" s="101">
        <f>SUM(E27:I27)</f>
        <v>11</v>
      </c>
      <c r="E27" s="103">
        <v>9</v>
      </c>
      <c r="F27" s="103">
        <v>2</v>
      </c>
      <c r="G27" s="103" t="s">
        <v>161</v>
      </c>
      <c r="H27" s="103" t="s">
        <v>161</v>
      </c>
      <c r="I27" s="103"/>
      <c r="J27" s="103" t="s">
        <v>181</v>
      </c>
      <c r="K27" s="103">
        <v>2020</v>
      </c>
    </row>
  </sheetData>
  <mergeCells count="64">
    <mergeCell ref="I3:I4"/>
    <mergeCell ref="K3:K4"/>
    <mergeCell ref="C5:C6"/>
    <mergeCell ref="D5:D6"/>
    <mergeCell ref="E5:E6"/>
    <mergeCell ref="F5:F6"/>
    <mergeCell ref="G5:G6"/>
    <mergeCell ref="H5:H6"/>
    <mergeCell ref="I5:I6"/>
    <mergeCell ref="K5:K6"/>
    <mergeCell ref="C3:C4"/>
    <mergeCell ref="D3:D4"/>
    <mergeCell ref="E3:E4"/>
    <mergeCell ref="F3:F4"/>
    <mergeCell ref="G3:G4"/>
    <mergeCell ref="H3:H4"/>
    <mergeCell ref="I7:I8"/>
    <mergeCell ref="K7:K8"/>
    <mergeCell ref="C10:C11"/>
    <mergeCell ref="D10:D11"/>
    <mergeCell ref="E10:E11"/>
    <mergeCell ref="F10:F11"/>
    <mergeCell ref="G10:G11"/>
    <mergeCell ref="H10:H11"/>
    <mergeCell ref="I10:I11"/>
    <mergeCell ref="K10:K11"/>
    <mergeCell ref="C7:C8"/>
    <mergeCell ref="D7:D8"/>
    <mergeCell ref="E7:E8"/>
    <mergeCell ref="F7:F8"/>
    <mergeCell ref="G7:G8"/>
    <mergeCell ref="H7:H8"/>
    <mergeCell ref="I12:I13"/>
    <mergeCell ref="K12:K13"/>
    <mergeCell ref="C16:C17"/>
    <mergeCell ref="D16:D17"/>
    <mergeCell ref="E16:E17"/>
    <mergeCell ref="F16:F17"/>
    <mergeCell ref="G16:G17"/>
    <mergeCell ref="H16:H17"/>
    <mergeCell ref="I16:I17"/>
    <mergeCell ref="K16:K17"/>
    <mergeCell ref="C12:C13"/>
    <mergeCell ref="D12:D13"/>
    <mergeCell ref="E12:E13"/>
    <mergeCell ref="F12:F13"/>
    <mergeCell ref="G12:G13"/>
    <mergeCell ref="H12:H13"/>
    <mergeCell ref="I19:I20"/>
    <mergeCell ref="K19:K20"/>
    <mergeCell ref="C21:C22"/>
    <mergeCell ref="D21:D22"/>
    <mergeCell ref="E21:E22"/>
    <mergeCell ref="F21:F22"/>
    <mergeCell ref="G21:G22"/>
    <mergeCell ref="H21:H22"/>
    <mergeCell ref="I21:I22"/>
    <mergeCell ref="K21:K22"/>
    <mergeCell ref="C19:C20"/>
    <mergeCell ref="D19:D20"/>
    <mergeCell ref="E19:E20"/>
    <mergeCell ref="F19:F20"/>
    <mergeCell ref="G19:G20"/>
    <mergeCell ref="H19:H20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29"/>
  <sheetViews>
    <sheetView workbookViewId="0">
      <selection activeCell="M24" sqref="M24"/>
    </sheetView>
  </sheetViews>
  <sheetFormatPr defaultRowHeight="16.5"/>
  <sheetData>
    <row r="1" spans="1:11" ht="17.25">
      <c r="A1" s="105"/>
      <c r="B1" s="255" t="s">
        <v>2</v>
      </c>
      <c r="C1" s="253"/>
      <c r="D1" s="253"/>
      <c r="E1" s="253"/>
      <c r="F1" s="253"/>
      <c r="G1" s="253"/>
      <c r="H1" s="253"/>
      <c r="I1" s="253"/>
      <c r="J1" s="254"/>
      <c r="K1" s="105"/>
    </row>
    <row r="2" spans="1:11">
      <c r="A2" s="105"/>
      <c r="B2" s="262" t="s">
        <v>34</v>
      </c>
      <c r="C2" s="291" t="s">
        <v>62</v>
      </c>
      <c r="D2" s="260"/>
      <c r="E2" s="260"/>
      <c r="F2" s="260"/>
      <c r="G2" s="260"/>
      <c r="H2" s="260"/>
      <c r="I2" s="260"/>
      <c r="J2" s="261"/>
      <c r="K2" s="105"/>
    </row>
    <row r="3" spans="1:11" ht="33">
      <c r="A3" s="105"/>
      <c r="B3" s="263"/>
      <c r="C3" s="292"/>
      <c r="D3" s="107" t="s">
        <v>37</v>
      </c>
      <c r="E3" s="107" t="s">
        <v>63</v>
      </c>
      <c r="F3" s="107" t="s">
        <v>38</v>
      </c>
      <c r="G3" s="107" t="s">
        <v>57</v>
      </c>
      <c r="H3" s="107" t="s">
        <v>58</v>
      </c>
      <c r="I3" s="107" t="s">
        <v>39</v>
      </c>
      <c r="J3" s="106" t="s">
        <v>115</v>
      </c>
      <c r="K3" s="105"/>
    </row>
    <row r="4" spans="1:11" ht="18" thickBot="1">
      <c r="A4" s="105"/>
      <c r="B4" s="112">
        <v>175</v>
      </c>
      <c r="C4" s="110">
        <v>45</v>
      </c>
      <c r="D4" s="111">
        <v>2</v>
      </c>
      <c r="E4" s="108">
        <v>13</v>
      </c>
      <c r="F4" s="108">
        <v>21</v>
      </c>
      <c r="G4" s="108">
        <v>7</v>
      </c>
      <c r="H4" s="108">
        <v>13</v>
      </c>
      <c r="I4" s="108">
        <v>21</v>
      </c>
      <c r="J4" s="109">
        <f>SUM(J5:J29)</f>
        <v>122</v>
      </c>
      <c r="K4" s="109">
        <f>SUM(K5:K29)</f>
        <v>62</v>
      </c>
    </row>
    <row r="5" spans="1:11" ht="17.25">
      <c r="A5" s="126" t="s">
        <v>1</v>
      </c>
      <c r="B5" s="116">
        <v>16</v>
      </c>
      <c r="C5" s="113">
        <v>1</v>
      </c>
      <c r="D5" s="114">
        <v>2</v>
      </c>
      <c r="E5" s="115">
        <v>0</v>
      </c>
      <c r="F5" s="115">
        <v>4</v>
      </c>
      <c r="G5" s="115">
        <v>0</v>
      </c>
      <c r="H5" s="115">
        <v>0</v>
      </c>
      <c r="I5" s="115">
        <v>0</v>
      </c>
      <c r="J5" s="117">
        <v>7</v>
      </c>
      <c r="K5" s="131">
        <v>4</v>
      </c>
    </row>
    <row r="6" spans="1:11" ht="17.25">
      <c r="A6" s="127" t="s">
        <v>4</v>
      </c>
      <c r="B6" s="121">
        <v>8</v>
      </c>
      <c r="C6" s="118">
        <v>1</v>
      </c>
      <c r="D6" s="119">
        <v>0</v>
      </c>
      <c r="E6" s="120">
        <v>1</v>
      </c>
      <c r="F6" s="120">
        <v>1</v>
      </c>
      <c r="G6" s="120">
        <v>0</v>
      </c>
      <c r="H6" s="120">
        <v>0</v>
      </c>
      <c r="I6" s="120">
        <v>3</v>
      </c>
      <c r="J6" s="117">
        <v>6</v>
      </c>
      <c r="K6" s="131">
        <v>4</v>
      </c>
    </row>
    <row r="7" spans="1:11" ht="17.25">
      <c r="A7" s="127" t="s">
        <v>7</v>
      </c>
      <c r="B7" s="121">
        <v>3</v>
      </c>
      <c r="C7" s="118">
        <v>0</v>
      </c>
      <c r="D7" s="119">
        <v>0</v>
      </c>
      <c r="E7" s="120">
        <v>0</v>
      </c>
      <c r="F7" s="120">
        <v>0</v>
      </c>
      <c r="G7" s="120">
        <v>0</v>
      </c>
      <c r="H7" s="120">
        <v>0</v>
      </c>
      <c r="I7" s="120">
        <v>1</v>
      </c>
      <c r="J7" s="117">
        <v>1</v>
      </c>
      <c r="K7" s="131">
        <v>1</v>
      </c>
    </row>
    <row r="8" spans="1:11" ht="17.25">
      <c r="A8" s="127" t="s">
        <v>6</v>
      </c>
      <c r="B8" s="121">
        <v>29</v>
      </c>
      <c r="C8" s="118">
        <v>19</v>
      </c>
      <c r="D8" s="119">
        <v>0</v>
      </c>
      <c r="E8" s="120">
        <v>2</v>
      </c>
      <c r="F8" s="120">
        <v>1</v>
      </c>
      <c r="G8" s="120">
        <v>0</v>
      </c>
      <c r="H8" s="120">
        <v>0</v>
      </c>
      <c r="I8" s="120">
        <v>1</v>
      </c>
      <c r="J8" s="117">
        <v>23</v>
      </c>
      <c r="K8" s="131">
        <v>2</v>
      </c>
    </row>
    <row r="9" spans="1:11" ht="17.25">
      <c r="A9" s="127" t="s">
        <v>8</v>
      </c>
      <c r="B9" s="121">
        <v>43</v>
      </c>
      <c r="C9" s="118">
        <v>16</v>
      </c>
      <c r="D9" s="119">
        <v>0</v>
      </c>
      <c r="E9" s="120">
        <v>3</v>
      </c>
      <c r="F9" s="120">
        <v>5</v>
      </c>
      <c r="G9" s="120">
        <v>2</v>
      </c>
      <c r="H9" s="120">
        <v>3</v>
      </c>
      <c r="I9" s="120">
        <v>9</v>
      </c>
      <c r="J9" s="117">
        <v>38</v>
      </c>
      <c r="K9" s="131">
        <v>19</v>
      </c>
    </row>
    <row r="10" spans="1:11" ht="17.25">
      <c r="A10" s="127" t="s">
        <v>9</v>
      </c>
      <c r="B10" s="121">
        <v>17</v>
      </c>
      <c r="C10" s="118">
        <v>1</v>
      </c>
      <c r="D10" s="119">
        <v>0</v>
      </c>
      <c r="E10" s="120">
        <v>1</v>
      </c>
      <c r="F10" s="120">
        <v>2</v>
      </c>
      <c r="G10" s="120">
        <v>1</v>
      </c>
      <c r="H10" s="120">
        <v>3</v>
      </c>
      <c r="I10" s="120">
        <v>2</v>
      </c>
      <c r="J10" s="117">
        <v>10</v>
      </c>
      <c r="K10" s="131">
        <v>8</v>
      </c>
    </row>
    <row r="11" spans="1:11" ht="17.25">
      <c r="A11" s="127" t="s">
        <v>10</v>
      </c>
      <c r="B11" s="121">
        <v>1</v>
      </c>
      <c r="C11" s="118">
        <v>0</v>
      </c>
      <c r="D11" s="119">
        <v>0</v>
      </c>
      <c r="E11" s="120">
        <v>1</v>
      </c>
      <c r="F11" s="120">
        <v>0</v>
      </c>
      <c r="G11" s="120">
        <v>0</v>
      </c>
      <c r="H11" s="120">
        <v>0</v>
      </c>
      <c r="I11" s="120">
        <v>0</v>
      </c>
      <c r="J11" s="117">
        <v>1</v>
      </c>
      <c r="K11" s="131">
        <v>0</v>
      </c>
    </row>
    <row r="12" spans="1:11" ht="17.25">
      <c r="A12" s="128" t="s">
        <v>28</v>
      </c>
      <c r="B12" s="121">
        <v>7</v>
      </c>
      <c r="C12" s="118">
        <v>0</v>
      </c>
      <c r="D12" s="119">
        <v>0</v>
      </c>
      <c r="E12" s="120">
        <v>0</v>
      </c>
      <c r="F12" s="120">
        <v>1</v>
      </c>
      <c r="G12" s="120">
        <v>2</v>
      </c>
      <c r="H12" s="120">
        <v>0</v>
      </c>
      <c r="I12" s="120">
        <v>0</v>
      </c>
      <c r="J12" s="117">
        <v>3</v>
      </c>
      <c r="K12" s="131">
        <v>3</v>
      </c>
    </row>
    <row r="13" spans="1:11" ht="17.25">
      <c r="A13" s="129" t="s">
        <v>11</v>
      </c>
      <c r="B13" s="121">
        <v>3</v>
      </c>
      <c r="C13" s="118">
        <v>2</v>
      </c>
      <c r="D13" s="119">
        <v>0</v>
      </c>
      <c r="E13" s="120">
        <v>0</v>
      </c>
      <c r="F13" s="120">
        <v>1</v>
      </c>
      <c r="G13" s="120">
        <v>0</v>
      </c>
      <c r="H13" s="120">
        <v>0</v>
      </c>
      <c r="I13" s="120">
        <v>0</v>
      </c>
      <c r="J13" s="117">
        <v>3</v>
      </c>
      <c r="K13" s="131">
        <v>1</v>
      </c>
    </row>
    <row r="14" spans="1:11" ht="17.25">
      <c r="A14" s="132" t="s">
        <v>64</v>
      </c>
      <c r="B14" s="121">
        <v>0</v>
      </c>
      <c r="C14" s="118">
        <v>0</v>
      </c>
      <c r="D14" s="119">
        <v>0</v>
      </c>
      <c r="E14" s="120">
        <v>0</v>
      </c>
      <c r="F14" s="120">
        <v>0</v>
      </c>
      <c r="G14" s="120">
        <v>0</v>
      </c>
      <c r="H14" s="120">
        <v>0</v>
      </c>
      <c r="I14" s="120">
        <v>0</v>
      </c>
      <c r="J14" s="117">
        <v>0</v>
      </c>
      <c r="K14" s="131">
        <v>0</v>
      </c>
    </row>
    <row r="15" spans="1:11" ht="17.25">
      <c r="A15" s="128" t="s">
        <v>27</v>
      </c>
      <c r="B15" s="121">
        <v>10</v>
      </c>
      <c r="C15" s="118">
        <v>0</v>
      </c>
      <c r="D15" s="119">
        <v>0</v>
      </c>
      <c r="E15" s="120">
        <v>0</v>
      </c>
      <c r="F15" s="120">
        <v>2</v>
      </c>
      <c r="G15" s="120">
        <v>0</v>
      </c>
      <c r="H15" s="120">
        <v>1</v>
      </c>
      <c r="I15" s="120">
        <v>1</v>
      </c>
      <c r="J15" s="117">
        <v>4</v>
      </c>
      <c r="K15" s="131">
        <v>4</v>
      </c>
    </row>
    <row r="16" spans="1:11" ht="17.25">
      <c r="A16" s="128" t="s">
        <v>20</v>
      </c>
      <c r="B16" s="121">
        <v>1</v>
      </c>
      <c r="C16" s="118">
        <v>0</v>
      </c>
      <c r="D16" s="119">
        <v>0</v>
      </c>
      <c r="E16" s="120">
        <v>0</v>
      </c>
      <c r="F16" s="120">
        <v>0</v>
      </c>
      <c r="G16" s="120">
        <v>0</v>
      </c>
      <c r="H16" s="120">
        <v>0</v>
      </c>
      <c r="I16" s="120">
        <v>0</v>
      </c>
      <c r="J16" s="117">
        <v>0</v>
      </c>
      <c r="K16" s="131">
        <v>0</v>
      </c>
    </row>
    <row r="17" spans="1:11" ht="17.25">
      <c r="A17" s="128" t="s">
        <v>23</v>
      </c>
      <c r="B17" s="121">
        <v>0</v>
      </c>
      <c r="C17" s="118">
        <v>0</v>
      </c>
      <c r="D17" s="119">
        <v>0</v>
      </c>
      <c r="E17" s="120">
        <v>0</v>
      </c>
      <c r="F17" s="120">
        <v>0</v>
      </c>
      <c r="G17" s="120">
        <v>0</v>
      </c>
      <c r="H17" s="120">
        <v>0</v>
      </c>
      <c r="I17" s="120">
        <v>0</v>
      </c>
      <c r="J17" s="117">
        <v>0</v>
      </c>
      <c r="K17" s="131">
        <v>0</v>
      </c>
    </row>
    <row r="18" spans="1:11" ht="17.25">
      <c r="A18" s="128" t="s">
        <v>21</v>
      </c>
      <c r="B18" s="121">
        <v>0</v>
      </c>
      <c r="C18" s="118">
        <v>0</v>
      </c>
      <c r="D18" s="119">
        <v>0</v>
      </c>
      <c r="E18" s="120">
        <v>0</v>
      </c>
      <c r="F18" s="120">
        <v>0</v>
      </c>
      <c r="G18" s="120">
        <v>0</v>
      </c>
      <c r="H18" s="120">
        <v>0</v>
      </c>
      <c r="I18" s="120">
        <v>0</v>
      </c>
      <c r="J18" s="117">
        <v>0</v>
      </c>
      <c r="K18" s="131">
        <v>0</v>
      </c>
    </row>
    <row r="19" spans="1:11" ht="17.25">
      <c r="A19" s="128" t="s">
        <v>22</v>
      </c>
      <c r="B19" s="121">
        <v>0</v>
      </c>
      <c r="C19" s="118">
        <v>0</v>
      </c>
      <c r="D19" s="119">
        <v>0</v>
      </c>
      <c r="E19" s="120">
        <v>0</v>
      </c>
      <c r="F19" s="120">
        <v>0</v>
      </c>
      <c r="G19" s="120">
        <v>0</v>
      </c>
      <c r="H19" s="120">
        <v>0</v>
      </c>
      <c r="I19" s="120">
        <v>0</v>
      </c>
      <c r="J19" s="117">
        <v>0</v>
      </c>
      <c r="K19" s="131">
        <v>0</v>
      </c>
    </row>
    <row r="20" spans="1:11" ht="17.25">
      <c r="A20" s="129" t="s">
        <v>12</v>
      </c>
      <c r="B20" s="121">
        <v>6</v>
      </c>
      <c r="C20" s="118">
        <v>1</v>
      </c>
      <c r="D20" s="119">
        <v>0</v>
      </c>
      <c r="E20" s="120">
        <v>0</v>
      </c>
      <c r="F20" s="120">
        <v>0</v>
      </c>
      <c r="G20" s="120">
        <v>0</v>
      </c>
      <c r="H20" s="120">
        <v>0</v>
      </c>
      <c r="I20" s="120">
        <v>1</v>
      </c>
      <c r="J20" s="117">
        <v>2</v>
      </c>
      <c r="K20" s="131">
        <v>1</v>
      </c>
    </row>
    <row r="21" spans="1:11" ht="17.25">
      <c r="A21" s="129" t="s">
        <v>18</v>
      </c>
      <c r="B21" s="121">
        <v>0</v>
      </c>
      <c r="C21" s="118">
        <v>0</v>
      </c>
      <c r="D21" s="119">
        <v>0</v>
      </c>
      <c r="E21" s="120">
        <v>0</v>
      </c>
      <c r="F21" s="120">
        <v>0</v>
      </c>
      <c r="G21" s="120">
        <v>0</v>
      </c>
      <c r="H21" s="120">
        <v>0</v>
      </c>
      <c r="I21" s="120">
        <v>0</v>
      </c>
      <c r="J21" s="117">
        <v>0</v>
      </c>
      <c r="K21" s="131">
        <v>0</v>
      </c>
    </row>
    <row r="22" spans="1:11" ht="17.25">
      <c r="A22" s="129" t="s">
        <v>13</v>
      </c>
      <c r="B22" s="121">
        <v>9</v>
      </c>
      <c r="C22" s="118">
        <v>1</v>
      </c>
      <c r="D22" s="119">
        <v>0</v>
      </c>
      <c r="E22" s="120">
        <v>2</v>
      </c>
      <c r="F22" s="120">
        <v>1</v>
      </c>
      <c r="G22" s="120">
        <v>0</v>
      </c>
      <c r="H22" s="120">
        <v>1</v>
      </c>
      <c r="I22" s="120">
        <v>3</v>
      </c>
      <c r="J22" s="117">
        <v>8</v>
      </c>
      <c r="K22" s="131">
        <v>5</v>
      </c>
    </row>
    <row r="23" spans="1:11" ht="17.25">
      <c r="A23" s="127" t="s">
        <v>14</v>
      </c>
      <c r="B23" s="121">
        <v>6</v>
      </c>
      <c r="C23" s="118">
        <v>1</v>
      </c>
      <c r="D23" s="119">
        <v>0</v>
      </c>
      <c r="E23" s="120">
        <v>0</v>
      </c>
      <c r="F23" s="120">
        <v>1</v>
      </c>
      <c r="G23" s="120">
        <v>0</v>
      </c>
      <c r="H23" s="120">
        <v>1</v>
      </c>
      <c r="I23" s="120">
        <v>0</v>
      </c>
      <c r="J23" s="117">
        <v>3</v>
      </c>
      <c r="K23" s="131">
        <v>2</v>
      </c>
    </row>
    <row r="24" spans="1:11" ht="17.25">
      <c r="A24" s="127" t="s">
        <v>15</v>
      </c>
      <c r="B24" s="121">
        <v>10</v>
      </c>
      <c r="C24" s="118">
        <v>2</v>
      </c>
      <c r="D24" s="119">
        <v>0</v>
      </c>
      <c r="E24" s="120">
        <v>2</v>
      </c>
      <c r="F24" s="120">
        <v>1</v>
      </c>
      <c r="G24" s="120">
        <v>0</v>
      </c>
      <c r="H24" s="120">
        <v>2</v>
      </c>
      <c r="I24" s="120">
        <v>0</v>
      </c>
      <c r="J24" s="117">
        <v>7</v>
      </c>
      <c r="K24" s="131">
        <v>3</v>
      </c>
    </row>
    <row r="25" spans="1:11" ht="17.25">
      <c r="A25" s="129" t="s">
        <v>24</v>
      </c>
      <c r="B25" s="121">
        <v>1</v>
      </c>
      <c r="C25" s="118">
        <v>0</v>
      </c>
      <c r="D25" s="119">
        <v>0</v>
      </c>
      <c r="E25" s="120">
        <v>0</v>
      </c>
      <c r="F25" s="120">
        <v>0</v>
      </c>
      <c r="G25" s="120">
        <v>0</v>
      </c>
      <c r="H25" s="120">
        <v>1</v>
      </c>
      <c r="I25" s="120">
        <v>0</v>
      </c>
      <c r="J25" s="117">
        <v>1</v>
      </c>
      <c r="K25" s="131">
        <v>1</v>
      </c>
    </row>
    <row r="26" spans="1:11" ht="17.25">
      <c r="A26" s="129" t="s">
        <v>16</v>
      </c>
      <c r="B26" s="121">
        <v>0</v>
      </c>
      <c r="C26" s="118">
        <v>0</v>
      </c>
      <c r="D26" s="119">
        <v>0</v>
      </c>
      <c r="E26" s="120">
        <v>0</v>
      </c>
      <c r="F26" s="120">
        <v>0</v>
      </c>
      <c r="G26" s="120">
        <v>0</v>
      </c>
      <c r="H26" s="120">
        <v>0</v>
      </c>
      <c r="I26" s="120">
        <v>0</v>
      </c>
      <c r="J26" s="117">
        <v>0</v>
      </c>
      <c r="K26" s="131">
        <v>0</v>
      </c>
    </row>
    <row r="27" spans="1:11" ht="17.25">
      <c r="A27" s="129" t="s">
        <v>17</v>
      </c>
      <c r="B27" s="121">
        <v>0</v>
      </c>
      <c r="C27" s="118">
        <v>0</v>
      </c>
      <c r="D27" s="119">
        <v>0</v>
      </c>
      <c r="E27" s="120">
        <v>0</v>
      </c>
      <c r="F27" s="120">
        <v>0</v>
      </c>
      <c r="G27" s="120">
        <v>0</v>
      </c>
      <c r="H27" s="120">
        <v>0</v>
      </c>
      <c r="I27" s="120">
        <v>0</v>
      </c>
      <c r="J27" s="117">
        <v>0</v>
      </c>
      <c r="K27" s="131">
        <v>0</v>
      </c>
    </row>
    <row r="28" spans="1:11" ht="17.25">
      <c r="A28" s="128" t="s">
        <v>25</v>
      </c>
      <c r="B28" s="121">
        <v>3</v>
      </c>
      <c r="C28" s="118">
        <v>0</v>
      </c>
      <c r="D28" s="119">
        <v>0</v>
      </c>
      <c r="E28" s="120">
        <v>0</v>
      </c>
      <c r="F28" s="120">
        <v>0</v>
      </c>
      <c r="G28" s="120">
        <v>2</v>
      </c>
      <c r="H28" s="120">
        <v>1</v>
      </c>
      <c r="I28" s="120">
        <v>0</v>
      </c>
      <c r="J28" s="117">
        <v>3</v>
      </c>
      <c r="K28" s="131">
        <v>3</v>
      </c>
    </row>
    <row r="29" spans="1:11" ht="18" thickBot="1">
      <c r="A29" s="130" t="s">
        <v>19</v>
      </c>
      <c r="B29" s="125">
        <v>2</v>
      </c>
      <c r="C29" s="122">
        <v>0</v>
      </c>
      <c r="D29" s="123">
        <v>0</v>
      </c>
      <c r="E29" s="124">
        <v>1</v>
      </c>
      <c r="F29" s="124">
        <v>1</v>
      </c>
      <c r="G29" s="124">
        <v>0</v>
      </c>
      <c r="H29" s="124">
        <v>0</v>
      </c>
      <c r="I29" s="124">
        <v>0</v>
      </c>
      <c r="J29" s="117">
        <v>2</v>
      </c>
      <c r="K29" s="131">
        <v>1</v>
      </c>
    </row>
  </sheetData>
  <mergeCells count="4">
    <mergeCell ref="D2:J2"/>
    <mergeCell ref="B1:J1"/>
    <mergeCell ref="B2:B3"/>
    <mergeCell ref="C2:C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54</vt:i4>
      </vt:variant>
    </vt:vector>
  </HeadingPairs>
  <TitlesOfParts>
    <vt:vector size="59" baseType="lpstr">
      <vt:lpstr>총괄표</vt:lpstr>
      <vt:lpstr>촉진구역</vt:lpstr>
      <vt:lpstr>Sheet2</vt:lpstr>
      <vt:lpstr>Sheet3</vt:lpstr>
      <vt:lpstr>Sheet4</vt:lpstr>
      <vt:lpstr>n관리처분인가</vt:lpstr>
      <vt:lpstr>n구역면적</vt:lpstr>
      <vt:lpstr>n국비지원</vt:lpstr>
      <vt:lpstr>n기존용적률</vt:lpstr>
      <vt:lpstr>n기존주택135</vt:lpstr>
      <vt:lpstr>n기존주택40</vt:lpstr>
      <vt:lpstr>n기존주택60</vt:lpstr>
      <vt:lpstr>n기존주택85</vt:lpstr>
      <vt:lpstr>n기존주택계</vt:lpstr>
      <vt:lpstr>n기존주택동수</vt:lpstr>
      <vt:lpstr>n기존주택준공연도</vt:lpstr>
      <vt:lpstr>n기존주택초과</vt:lpstr>
      <vt:lpstr>n담당자</vt:lpstr>
      <vt:lpstr>n사업단계</vt:lpstr>
      <vt:lpstr>n사업시작</vt:lpstr>
      <vt:lpstr>n사업시행인가</vt:lpstr>
      <vt:lpstr>n사업완료</vt:lpstr>
      <vt:lpstr>n사업유형</vt:lpstr>
      <vt:lpstr>n시군</vt:lpstr>
      <vt:lpstr>n시도</vt:lpstr>
      <vt:lpstr>n시행자</vt:lpstr>
      <vt:lpstr>n신축분양135</vt:lpstr>
      <vt:lpstr>n신축분양40</vt:lpstr>
      <vt:lpstr>n신축분양60</vt:lpstr>
      <vt:lpstr>n신축분양85</vt:lpstr>
      <vt:lpstr>n신축분양계</vt:lpstr>
      <vt:lpstr>n신축분양초과</vt:lpstr>
      <vt:lpstr>n신축세대계</vt:lpstr>
      <vt:lpstr>n신축세대수</vt:lpstr>
      <vt:lpstr>n신축용적률</vt:lpstr>
      <vt:lpstr>n신축임대40</vt:lpstr>
      <vt:lpstr>n신축임대60</vt:lpstr>
      <vt:lpstr>n신축임대85</vt:lpstr>
      <vt:lpstr>n신축임대계</vt:lpstr>
      <vt:lpstr>n연번</vt:lpstr>
      <vt:lpstr>n위치</vt:lpstr>
      <vt:lpstr>n이전고시</vt:lpstr>
      <vt:lpstr>n일반분양</vt:lpstr>
      <vt:lpstr>n정비계획수립</vt:lpstr>
      <vt:lpstr>n정비구역명</vt:lpstr>
      <vt:lpstr>n정비구역변경지정</vt:lpstr>
      <vt:lpstr>n정비구역최초지정</vt:lpstr>
      <vt:lpstr>n조합설립인가</vt:lpstr>
      <vt:lpstr>n조합원</vt:lpstr>
      <vt:lpstr>n준공</vt:lpstr>
      <vt:lpstr>n증가물량</vt:lpstr>
      <vt:lpstr>n착공</vt:lpstr>
      <vt:lpstr>n청산일</vt:lpstr>
      <vt:lpstr>n추진위승인</vt:lpstr>
      <vt:lpstr>n토지등소유자</vt:lpstr>
      <vt:lpstr>n해산일</vt:lpstr>
      <vt:lpstr>촉진구역!Print_Area</vt:lpstr>
      <vt:lpstr>총괄표!Print_Area</vt:lpstr>
      <vt:lpstr>촉진구역!Print_Titles</vt:lpstr>
    </vt:vector>
  </TitlesOfParts>
  <Company>경기도청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예린</cp:lastModifiedBy>
  <cp:lastPrinted>2026-04-01T06:54:00Z</cp:lastPrinted>
  <dcterms:created xsi:type="dcterms:W3CDTF">2015-09-09T02:11:04Z</dcterms:created>
  <dcterms:modified xsi:type="dcterms:W3CDTF">2026-07-22T01:10:35Z</dcterms:modified>
</cp:coreProperties>
</file>