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★바탕화면\계약(2026)\공사\12. 경기도청 옛청사 구관 사무환경개선사업 전기공사(건축시설과)\입찰공고\"/>
    </mc:Choice>
  </mc:AlternateContent>
  <xr:revisionPtr revIDLastSave="0" documentId="13_ncr:1_{C4A15296-D667-43AB-8BC9-C0A3D5B374E0}" xr6:coauthVersionLast="47" xr6:coauthVersionMax="47" xr10:uidLastSave="{00000000-0000-0000-0000-000000000000}"/>
  <bookViews>
    <workbookView xWindow="-120" yWindow="-120" windowWidth="29040" windowHeight="15720" tabRatio="724" xr2:uid="{00000000-000D-0000-FFFF-FFFF00000000}"/>
  </bookViews>
  <sheets>
    <sheet name="원가계산" sheetId="16" r:id="rId1"/>
    <sheet name="총괄표" sheetId="11" r:id="rId2"/>
    <sheet name="내역서" sheetId="10" r:id="rId3"/>
    <sheet name="총괄표(관급)" sheetId="17" r:id="rId4"/>
    <sheet name="내역서(관급)" sheetId="18" r:id="rId5"/>
    <sheet name="합산자재" sheetId="6" state="hidden" r:id="rId6"/>
    <sheet name="고자재" sheetId="19" r:id="rId7"/>
    <sheet name="옵션" sheetId="5" state="hidden" r:id="rId8"/>
    <sheet name="사용설명" sheetId="14" state="hidden" r:id="rId9"/>
  </sheets>
  <externalReferences>
    <externalReference r:id="rId10"/>
  </externalReferences>
  <definedNames>
    <definedName name="_xlnm._FilterDatabase" localSheetId="6" hidden="1">고자재!$A$1:$F$653</definedName>
    <definedName name="_Order1" hidden="1">255</definedName>
    <definedName name="_Order2" hidden="1">255</definedName>
    <definedName name="_xlnm.Print_Area" localSheetId="6">고자재!$A$1:$F$29</definedName>
    <definedName name="_xlnm.Print_Area" localSheetId="2">내역서!$A$1:$Q$471</definedName>
    <definedName name="_xlnm.Print_Area" localSheetId="4">'내역서(관급)'!$A$1:$Q$81</definedName>
    <definedName name="_xlnm.Print_Area" localSheetId="0">원가계산!$A$1:$F$36</definedName>
    <definedName name="_xlnm.Print_Area" localSheetId="1">총괄표!$A$1:$Q$55</definedName>
    <definedName name="_xlnm.Print_Area" localSheetId="3">'총괄표(관급)'!$A$1:$Q$107</definedName>
    <definedName name="_xlnm.Print_Titles" localSheetId="6">고자재!$1:$1</definedName>
    <definedName name="_xlnm.Print_Titles" localSheetId="2">내역서!$1:$3</definedName>
    <definedName name="_xlnm.Print_Titles" localSheetId="4">'내역서(관급)'!$1:$3</definedName>
    <definedName name="_xlnm.Print_Titles" localSheetId="1">총괄표!$1:$3</definedName>
    <definedName name="_xlnm.Print_Titles" localSheetId="3">'총괄표(관급)'!$1:$3</definedName>
    <definedName name="_xlnm.Print_Titles" localSheetId="5">합산자재!$1:$3</definedName>
    <definedName name="내역">#REF!</definedName>
    <definedName name="자재단가">[1]SHEET!$A$1:$J$65536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81" i="18" l="1"/>
  <c r="L81" i="18"/>
  <c r="K83" i="17" s="1"/>
  <c r="L83" i="17" s="1"/>
  <c r="L107" i="17" s="1"/>
  <c r="K32" i="17" s="1"/>
  <c r="L32" i="17" s="1"/>
  <c r="M57" i="17"/>
  <c r="N57" i="17" s="1"/>
  <c r="N81" i="17" s="1"/>
  <c r="M31" i="17" s="1"/>
  <c r="N31" i="17" s="1"/>
  <c r="K57" i="17"/>
  <c r="L57" i="17" s="1"/>
  <c r="L81" i="17" s="1"/>
  <c r="K31" i="17" s="1"/>
  <c r="L31" i="17" s="1"/>
  <c r="O107" i="17"/>
  <c r="O81" i="17"/>
  <c r="O55" i="17"/>
  <c r="O29" i="17"/>
  <c r="O29" i="11"/>
  <c r="O55" i="11"/>
  <c r="O107" i="10"/>
  <c r="O133" i="10"/>
  <c r="O211" i="10"/>
  <c r="O263" i="10"/>
  <c r="O315" i="10"/>
  <c r="O341" i="10"/>
  <c r="O419" i="10"/>
  <c r="O471" i="10"/>
  <c r="H104" i="6"/>
  <c r="H225" i="6"/>
  <c r="H272" i="6"/>
  <c r="I272" i="6"/>
  <c r="J272" i="6"/>
  <c r="H273" i="6"/>
  <c r="I273" i="6"/>
  <c r="J273" i="6"/>
  <c r="I274" i="6"/>
  <c r="I275" i="6"/>
  <c r="I276" i="6"/>
  <c r="L276" i="6" s="1"/>
  <c r="I277" i="6"/>
  <c r="L277" i="6" s="1"/>
  <c r="I278" i="6"/>
  <c r="L278" i="6" s="1"/>
  <c r="I279" i="6"/>
  <c r="I280" i="6"/>
  <c r="I281" i="6"/>
  <c r="I282" i="6"/>
  <c r="I283" i="6"/>
  <c r="I284" i="6"/>
  <c r="L284" i="6" s="1"/>
  <c r="B25" i="5"/>
  <c r="B24" i="5"/>
  <c r="D24" i="5" s="1"/>
  <c r="B23" i="5"/>
  <c r="D23" i="5" s="1"/>
  <c r="B22" i="5"/>
  <c r="D22" i="5" s="1"/>
  <c r="B21" i="5"/>
  <c r="D21" i="5" s="1"/>
  <c r="D13" i="5"/>
  <c r="F3" i="5"/>
  <c r="D25" i="5"/>
  <c r="D12" i="5"/>
  <c r="D11" i="5"/>
  <c r="H122" i="6" s="1"/>
  <c r="L283" i="6"/>
  <c r="L282" i="6"/>
  <c r="L281" i="6"/>
  <c r="L280" i="6"/>
  <c r="L279" i="6"/>
  <c r="L275" i="6"/>
  <c r="L274" i="6"/>
  <c r="L272" i="6"/>
  <c r="AE39" i="10"/>
  <c r="AE73" i="10"/>
  <c r="AE455" i="10"/>
  <c r="AE77" i="10"/>
  <c r="AE368" i="10"/>
  <c r="AE364" i="10"/>
  <c r="AE360" i="10"/>
  <c r="AE65" i="10"/>
  <c r="AE45" i="10"/>
  <c r="AE355" i="10"/>
  <c r="AE351" i="10"/>
  <c r="AE395" i="10"/>
  <c r="AE289" i="10"/>
  <c r="AE176" i="10"/>
  <c r="AE437" i="10"/>
  <c r="AE242" i="10"/>
  <c r="AE140" i="10"/>
  <c r="N81" i="18" l="1"/>
  <c r="M83" i="17" s="1"/>
  <c r="N83" i="17" s="1"/>
  <c r="N107" i="17" s="1"/>
  <c r="M32" i="17" s="1"/>
  <c r="N32" i="17" s="1"/>
  <c r="N55" i="17" s="1"/>
  <c r="M5" i="17" s="1"/>
  <c r="N5" i="17" s="1"/>
  <c r="N29" i="17" s="1"/>
  <c r="P81" i="18"/>
  <c r="I81" i="18"/>
  <c r="H83" i="17" s="1"/>
  <c r="F26" i="19"/>
  <c r="C28" i="19" s="1"/>
  <c r="AE163" i="10"/>
  <c r="AE236" i="10"/>
  <c r="AE28" i="10"/>
  <c r="L104" i="6"/>
  <c r="AE29" i="10"/>
  <c r="L225" i="6"/>
  <c r="L273" i="6"/>
  <c r="H223" i="6"/>
  <c r="H101" i="6"/>
  <c r="L55" i="17"/>
  <c r="K5" i="17" s="1"/>
  <c r="L5" i="17" s="1"/>
  <c r="L29" i="17" s="1"/>
  <c r="H214" i="6"/>
  <c r="L214" i="6" s="1"/>
  <c r="H47" i="6"/>
  <c r="H207" i="6"/>
  <c r="H46" i="6"/>
  <c r="L46" i="6" s="1"/>
  <c r="H196" i="6"/>
  <c r="H25" i="6"/>
  <c r="L25" i="6" s="1"/>
  <c r="H269" i="6"/>
  <c r="H189" i="6"/>
  <c r="H24" i="6"/>
  <c r="H57" i="17"/>
  <c r="H262" i="6"/>
  <c r="H177" i="6"/>
  <c r="H21" i="6"/>
  <c r="H167" i="6"/>
  <c r="H251" i="6"/>
  <c r="H165" i="6"/>
  <c r="H244" i="6"/>
  <c r="H155" i="6"/>
  <c r="H233" i="6"/>
  <c r="AE384" i="10"/>
  <c r="AE379" i="10"/>
  <c r="AE53" i="10"/>
  <c r="AE292" i="10"/>
  <c r="L196" i="6"/>
  <c r="L269" i="6"/>
  <c r="L233" i="6"/>
  <c r="L122" i="6"/>
  <c r="H19" i="6"/>
  <c r="H34" i="6"/>
  <c r="H48" i="6"/>
  <c r="H54" i="6"/>
  <c r="H60" i="6"/>
  <c r="H7" i="6"/>
  <c r="H13" i="6"/>
  <c r="H27" i="6"/>
  <c r="H41" i="6"/>
  <c r="H67" i="6"/>
  <c r="H73" i="6"/>
  <c r="H79" i="6"/>
  <c r="H85" i="6"/>
  <c r="H92" i="6"/>
  <c r="H98" i="6"/>
  <c r="H106" i="6"/>
  <c r="H112" i="6"/>
  <c r="H118" i="6"/>
  <c r="H124" i="6"/>
  <c r="H130" i="6"/>
  <c r="H136" i="6"/>
  <c r="H142" i="6"/>
  <c r="H148" i="6"/>
  <c r="H154" i="6"/>
  <c r="H160" i="6"/>
  <c r="H166" i="6"/>
  <c r="H172" i="6"/>
  <c r="H179" i="6"/>
  <c r="H185" i="6"/>
  <c r="H191" i="6"/>
  <c r="H197" i="6"/>
  <c r="H203" i="6"/>
  <c r="H209" i="6"/>
  <c r="H215" i="6"/>
  <c r="H234" i="6"/>
  <c r="H240" i="6"/>
  <c r="H246" i="6"/>
  <c r="H252" i="6"/>
  <c r="H258" i="6"/>
  <c r="H264" i="6"/>
  <c r="H270" i="6"/>
  <c r="H20" i="6"/>
  <c r="H35" i="6"/>
  <c r="H49" i="6"/>
  <c r="H55" i="6"/>
  <c r="H61" i="6"/>
  <c r="H99" i="6"/>
  <c r="H8" i="6"/>
  <c r="H14" i="6"/>
  <c r="H28" i="6"/>
  <c r="H42" i="6"/>
  <c r="H68" i="6"/>
  <c r="H74" i="6"/>
  <c r="H80" i="6"/>
  <c r="H86" i="6"/>
  <c r="H93" i="6"/>
  <c r="H100" i="6"/>
  <c r="H107" i="6"/>
  <c r="H113" i="6"/>
  <c r="H119" i="6"/>
  <c r="H125" i="6"/>
  <c r="H131" i="6"/>
  <c r="H137" i="6"/>
  <c r="H143" i="6"/>
  <c r="H149" i="6"/>
  <c r="H9" i="6"/>
  <c r="H15" i="6"/>
  <c r="H29" i="6"/>
  <c r="H43" i="6"/>
  <c r="H63" i="6"/>
  <c r="H69" i="6"/>
  <c r="H75" i="6"/>
  <c r="H81" i="6"/>
  <c r="H88" i="6"/>
  <c r="H94" i="6"/>
  <c r="H108" i="6"/>
  <c r="H114" i="6"/>
  <c r="H120" i="6"/>
  <c r="H126" i="6"/>
  <c r="H132" i="6"/>
  <c r="H138" i="6"/>
  <c r="H144" i="6"/>
  <c r="H150" i="6"/>
  <c r="H156" i="6"/>
  <c r="H162" i="6"/>
  <c r="H168" i="6"/>
  <c r="H174" i="6"/>
  <c r="H181" i="6"/>
  <c r="H187" i="6"/>
  <c r="H193" i="6"/>
  <c r="H199" i="6"/>
  <c r="H205" i="6"/>
  <c r="H211" i="6"/>
  <c r="H217" i="6"/>
  <c r="H236" i="6"/>
  <c r="H242" i="6"/>
  <c r="H248" i="6"/>
  <c r="H254" i="6"/>
  <c r="H260" i="6"/>
  <c r="H266" i="6"/>
  <c r="H16" i="6"/>
  <c r="H22" i="6"/>
  <c r="H30" i="6"/>
  <c r="H37" i="6"/>
  <c r="H51" i="6"/>
  <c r="H57" i="6"/>
  <c r="H102" i="6"/>
  <c r="H224" i="6"/>
  <c r="H230" i="6"/>
  <c r="H4" i="6"/>
  <c r="H10" i="6"/>
  <c r="H23" i="6"/>
  <c r="H38" i="6"/>
  <c r="H44" i="6"/>
  <c r="H64" i="6"/>
  <c r="H70" i="6"/>
  <c r="H76" i="6"/>
  <c r="H82" i="6"/>
  <c r="H89" i="6"/>
  <c r="H95" i="6"/>
  <c r="H109" i="6"/>
  <c r="H115" i="6"/>
  <c r="H121" i="6"/>
  <c r="H127" i="6"/>
  <c r="H133" i="6"/>
  <c r="H139" i="6"/>
  <c r="H145" i="6"/>
  <c r="H151" i="6"/>
  <c r="H157" i="6"/>
  <c r="H163" i="6"/>
  <c r="H169" i="6"/>
  <c r="H175" i="6"/>
  <c r="H182" i="6"/>
  <c r="H188" i="6"/>
  <c r="H194" i="6"/>
  <c r="H200" i="6"/>
  <c r="H206" i="6"/>
  <c r="H212" i="6"/>
  <c r="H218" i="6"/>
  <c r="H237" i="6"/>
  <c r="H243" i="6"/>
  <c r="H249" i="6"/>
  <c r="H255" i="6"/>
  <c r="H261" i="6"/>
  <c r="H267" i="6"/>
  <c r="H17" i="6"/>
  <c r="H31" i="6"/>
  <c r="H45" i="6"/>
  <c r="H52" i="6"/>
  <c r="H58" i="6"/>
  <c r="H103" i="6"/>
  <c r="H6" i="6"/>
  <c r="H26" i="6"/>
  <c r="H66" i="6"/>
  <c r="H84" i="6"/>
  <c r="H105" i="6"/>
  <c r="H123" i="6"/>
  <c r="H141" i="6"/>
  <c r="H158" i="6"/>
  <c r="H178" i="6"/>
  <c r="H198" i="6"/>
  <c r="H216" i="6"/>
  <c r="H226" i="6"/>
  <c r="H235" i="6"/>
  <c r="H253" i="6"/>
  <c r="H271" i="6"/>
  <c r="H50" i="6"/>
  <c r="H87" i="6"/>
  <c r="H180" i="6"/>
  <c r="H190" i="6"/>
  <c r="H208" i="6"/>
  <c r="H245" i="6"/>
  <c r="H263" i="6"/>
  <c r="H11" i="6"/>
  <c r="H32" i="6"/>
  <c r="H71" i="6"/>
  <c r="H90" i="6"/>
  <c r="H110" i="6"/>
  <c r="H128" i="6"/>
  <c r="H146" i="6"/>
  <c r="H159" i="6"/>
  <c r="H170" i="6"/>
  <c r="H227" i="6"/>
  <c r="H33" i="6"/>
  <c r="H53" i="6"/>
  <c r="H201" i="6"/>
  <c r="H219" i="6"/>
  <c r="H228" i="6"/>
  <c r="H238" i="6"/>
  <c r="H256" i="6"/>
  <c r="H12" i="6"/>
  <c r="H72" i="6"/>
  <c r="H91" i="6"/>
  <c r="H111" i="6"/>
  <c r="H129" i="6"/>
  <c r="H147" i="6"/>
  <c r="H161" i="6"/>
  <c r="H171" i="6"/>
  <c r="H183" i="6"/>
  <c r="H192" i="6"/>
  <c r="H210" i="6"/>
  <c r="H220" i="6"/>
  <c r="H247" i="6"/>
  <c r="H265" i="6"/>
  <c r="H36" i="6"/>
  <c r="H56" i="6"/>
  <c r="H202" i="6"/>
  <c r="H229" i="6"/>
  <c r="H239" i="6"/>
  <c r="H257" i="6"/>
  <c r="H39" i="6"/>
  <c r="H77" i="6"/>
  <c r="H96" i="6"/>
  <c r="H116" i="6"/>
  <c r="H134" i="6"/>
  <c r="H152" i="6"/>
  <c r="H173" i="6"/>
  <c r="H184" i="6"/>
  <c r="H221" i="6"/>
  <c r="H231" i="6"/>
  <c r="H18" i="6"/>
  <c r="H59" i="6"/>
  <c r="H164" i="6"/>
  <c r="H195" i="6"/>
  <c r="H213" i="6"/>
  <c r="H222" i="6"/>
  <c r="H232" i="6"/>
  <c r="H250" i="6"/>
  <c r="H268" i="6"/>
  <c r="H40" i="6"/>
  <c r="H78" i="6"/>
  <c r="H97" i="6"/>
  <c r="H117" i="6"/>
  <c r="H135" i="6"/>
  <c r="H153" i="6"/>
  <c r="H176" i="6"/>
  <c r="H186" i="6"/>
  <c r="H204" i="6"/>
  <c r="H241" i="6"/>
  <c r="H259" i="6"/>
  <c r="H83" i="6"/>
  <c r="H5" i="6"/>
  <c r="H140" i="6"/>
  <c r="H65" i="6"/>
  <c r="H62" i="6"/>
  <c r="O83" i="17" l="1"/>
  <c r="I83" i="17"/>
  <c r="L21" i="6"/>
  <c r="L177" i="6"/>
  <c r="AE356" i="10"/>
  <c r="AE52" i="10"/>
  <c r="AE34" i="10"/>
  <c r="L155" i="6"/>
  <c r="O57" i="17"/>
  <c r="I57" i="17"/>
  <c r="L244" i="6"/>
  <c r="AE454" i="10"/>
  <c r="L167" i="6"/>
  <c r="L24" i="6"/>
  <c r="L101" i="6"/>
  <c r="L189" i="6"/>
  <c r="L47" i="6"/>
  <c r="L223" i="6"/>
  <c r="AE352" i="10"/>
  <c r="AE67" i="10"/>
  <c r="AE25" i="10"/>
  <c r="L165" i="6"/>
  <c r="AE71" i="10"/>
  <c r="L207" i="6"/>
  <c r="L262" i="6"/>
  <c r="AE32" i="10"/>
  <c r="L251" i="6"/>
  <c r="AE121" i="10"/>
  <c r="AE285" i="10"/>
  <c r="AE235" i="10"/>
  <c r="AE184" i="10"/>
  <c r="AE382" i="10"/>
  <c r="AE377" i="10"/>
  <c r="L185" i="6"/>
  <c r="L65" i="6"/>
  <c r="L176" i="6"/>
  <c r="L195" i="6"/>
  <c r="L77" i="6"/>
  <c r="L192" i="6"/>
  <c r="L228" i="6"/>
  <c r="L71" i="6"/>
  <c r="L235" i="6"/>
  <c r="L6" i="6"/>
  <c r="L237" i="6"/>
  <c r="L151" i="6"/>
  <c r="L70" i="6"/>
  <c r="L37" i="6"/>
  <c r="L205" i="6"/>
  <c r="L132" i="6"/>
  <c r="L29" i="6"/>
  <c r="L93" i="6"/>
  <c r="L49" i="6"/>
  <c r="L203" i="6"/>
  <c r="L130" i="6"/>
  <c r="L27" i="6"/>
  <c r="L270" i="6"/>
  <c r="L140" i="6"/>
  <c r="L153" i="6"/>
  <c r="L164" i="6"/>
  <c r="L39" i="6"/>
  <c r="L183" i="6"/>
  <c r="L219" i="6"/>
  <c r="L32" i="6"/>
  <c r="L226" i="6"/>
  <c r="L103" i="6"/>
  <c r="L218" i="6"/>
  <c r="L145" i="6"/>
  <c r="L64" i="6"/>
  <c r="L30" i="6"/>
  <c r="L199" i="6"/>
  <c r="L126" i="6"/>
  <c r="L15" i="6"/>
  <c r="L86" i="6"/>
  <c r="L35" i="6"/>
  <c r="L197" i="6"/>
  <c r="L124" i="6"/>
  <c r="L13" i="6"/>
  <c r="L53" i="6"/>
  <c r="AE64" i="10"/>
  <c r="AE86" i="10"/>
  <c r="L135" i="6"/>
  <c r="L59" i="6"/>
  <c r="L257" i="6"/>
  <c r="L171" i="6"/>
  <c r="L201" i="6"/>
  <c r="L11" i="6"/>
  <c r="L216" i="6"/>
  <c r="L58" i="6"/>
  <c r="L212" i="6"/>
  <c r="L139" i="6"/>
  <c r="L44" i="6"/>
  <c r="L22" i="6"/>
  <c r="L193" i="6"/>
  <c r="L120" i="6"/>
  <c r="L9" i="6"/>
  <c r="L80" i="6"/>
  <c r="L20" i="6"/>
  <c r="L191" i="6"/>
  <c r="L118" i="6"/>
  <c r="L7" i="6"/>
  <c r="AE38" i="10"/>
  <c r="AE240" i="10"/>
  <c r="L239" i="6"/>
  <c r="L187" i="6"/>
  <c r="L97" i="6"/>
  <c r="L231" i="6"/>
  <c r="L229" i="6"/>
  <c r="L147" i="6"/>
  <c r="L33" i="6"/>
  <c r="L245" i="6"/>
  <c r="L178" i="6"/>
  <c r="L45" i="6"/>
  <c r="L200" i="6"/>
  <c r="L127" i="6"/>
  <c r="L23" i="6"/>
  <c r="L266" i="6"/>
  <c r="L181" i="6"/>
  <c r="L108" i="6"/>
  <c r="L143" i="6"/>
  <c r="L68" i="6"/>
  <c r="L264" i="6"/>
  <c r="L179" i="6"/>
  <c r="L106" i="6"/>
  <c r="L54" i="6"/>
  <c r="AE347" i="10"/>
  <c r="L198" i="6"/>
  <c r="L149" i="6"/>
  <c r="L78" i="6"/>
  <c r="L221" i="6"/>
  <c r="L202" i="6"/>
  <c r="L129" i="6"/>
  <c r="L227" i="6"/>
  <c r="L208" i="6"/>
  <c r="L158" i="6"/>
  <c r="L31" i="6"/>
  <c r="L194" i="6"/>
  <c r="L121" i="6"/>
  <c r="L10" i="6"/>
  <c r="L260" i="6"/>
  <c r="L174" i="6"/>
  <c r="L94" i="6"/>
  <c r="L137" i="6"/>
  <c r="L42" i="6"/>
  <c r="L258" i="6"/>
  <c r="L172" i="6"/>
  <c r="L98" i="6"/>
  <c r="L48" i="6"/>
  <c r="L52" i="6"/>
  <c r="L5" i="6"/>
  <c r="L40" i="6"/>
  <c r="L184" i="6"/>
  <c r="L56" i="6"/>
  <c r="L111" i="6"/>
  <c r="L170" i="6"/>
  <c r="L190" i="6"/>
  <c r="L141" i="6"/>
  <c r="L17" i="6"/>
  <c r="L188" i="6"/>
  <c r="L115" i="6"/>
  <c r="L4" i="6"/>
  <c r="L254" i="6"/>
  <c r="L168" i="6"/>
  <c r="L88" i="6"/>
  <c r="L131" i="6"/>
  <c r="L28" i="6"/>
  <c r="L252" i="6"/>
  <c r="L166" i="6"/>
  <c r="L92" i="6"/>
  <c r="L34" i="6"/>
  <c r="L206" i="6"/>
  <c r="L60" i="6"/>
  <c r="L83" i="6"/>
  <c r="L268" i="6"/>
  <c r="L173" i="6"/>
  <c r="L36" i="6"/>
  <c r="L91" i="6"/>
  <c r="L159" i="6"/>
  <c r="L180" i="6"/>
  <c r="L123" i="6"/>
  <c r="L267" i="6"/>
  <c r="L182" i="6"/>
  <c r="L109" i="6"/>
  <c r="L230" i="6"/>
  <c r="L248" i="6"/>
  <c r="L162" i="6"/>
  <c r="L81" i="6"/>
  <c r="L125" i="6"/>
  <c r="L14" i="6"/>
  <c r="L246" i="6"/>
  <c r="L160" i="6"/>
  <c r="L85" i="6"/>
  <c r="L19" i="6"/>
  <c r="L263" i="6"/>
  <c r="L114" i="6"/>
  <c r="L259" i="6"/>
  <c r="L250" i="6"/>
  <c r="L152" i="6"/>
  <c r="L265" i="6"/>
  <c r="L72" i="6"/>
  <c r="L146" i="6"/>
  <c r="L87" i="6"/>
  <c r="L105" i="6"/>
  <c r="L261" i="6"/>
  <c r="L175" i="6"/>
  <c r="L95" i="6"/>
  <c r="L224" i="6"/>
  <c r="L242" i="6"/>
  <c r="L156" i="6"/>
  <c r="L75" i="6"/>
  <c r="L119" i="6"/>
  <c r="L8" i="6"/>
  <c r="L240" i="6"/>
  <c r="L154" i="6"/>
  <c r="L79" i="6"/>
  <c r="L18" i="6"/>
  <c r="L133" i="6"/>
  <c r="L74" i="6"/>
  <c r="L62" i="6"/>
  <c r="L241" i="6"/>
  <c r="L232" i="6"/>
  <c r="L134" i="6"/>
  <c r="L247" i="6"/>
  <c r="L12" i="6"/>
  <c r="L128" i="6"/>
  <c r="L50" i="6"/>
  <c r="L84" i="6"/>
  <c r="L255" i="6"/>
  <c r="L169" i="6"/>
  <c r="L89" i="6"/>
  <c r="L102" i="6"/>
  <c r="L236" i="6"/>
  <c r="L150" i="6"/>
  <c r="L69" i="6"/>
  <c r="L113" i="6"/>
  <c r="L99" i="6"/>
  <c r="L234" i="6"/>
  <c r="L148" i="6"/>
  <c r="L73" i="6"/>
  <c r="L117" i="6"/>
  <c r="L38" i="6"/>
  <c r="L112" i="6"/>
  <c r="L204" i="6"/>
  <c r="L222" i="6"/>
  <c r="L116" i="6"/>
  <c r="L220" i="6"/>
  <c r="L256" i="6"/>
  <c r="L110" i="6"/>
  <c r="L271" i="6"/>
  <c r="L66" i="6"/>
  <c r="L249" i="6"/>
  <c r="L163" i="6"/>
  <c r="L82" i="6"/>
  <c r="L57" i="6"/>
  <c r="L217" i="6"/>
  <c r="L144" i="6"/>
  <c r="L63" i="6"/>
  <c r="L107" i="6"/>
  <c r="L61" i="6"/>
  <c r="L215" i="6"/>
  <c r="L142" i="6"/>
  <c r="L67" i="6"/>
  <c r="AE173" i="10"/>
  <c r="AE51" i="10"/>
  <c r="L161" i="6"/>
  <c r="L16" i="6"/>
  <c r="L186" i="6"/>
  <c r="L213" i="6"/>
  <c r="L96" i="6"/>
  <c r="L210" i="6"/>
  <c r="L238" i="6"/>
  <c r="L90" i="6"/>
  <c r="L253" i="6"/>
  <c r="L26" i="6"/>
  <c r="L243" i="6"/>
  <c r="L157" i="6"/>
  <c r="L76" i="6"/>
  <c r="L51" i="6"/>
  <c r="L211" i="6"/>
  <c r="L138" i="6"/>
  <c r="L43" i="6"/>
  <c r="L100" i="6"/>
  <c r="L55" i="6"/>
  <c r="L209" i="6"/>
  <c r="L136" i="6"/>
  <c r="L41" i="6"/>
  <c r="AE76" i="10"/>
  <c r="AE82" i="10"/>
  <c r="P83" i="17" l="1"/>
  <c r="P107" i="17" s="1"/>
  <c r="I107" i="17"/>
  <c r="H32" i="17" s="1"/>
  <c r="AE447" i="10"/>
  <c r="AE89" i="10"/>
  <c r="AE72" i="10"/>
  <c r="AE165" i="10"/>
  <c r="AE445" i="10"/>
  <c r="AE8" i="10"/>
  <c r="AE33" i="10"/>
  <c r="AE371" i="10"/>
  <c r="AE326" i="10"/>
  <c r="AE346" i="10"/>
  <c r="AE187" i="10"/>
  <c r="I81" i="17"/>
  <c r="H31" i="17" s="1"/>
  <c r="P57" i="17"/>
  <c r="P81" i="17" s="1"/>
  <c r="AE270" i="10"/>
  <c r="AE157" i="10"/>
  <c r="AE228" i="10"/>
  <c r="AE386" i="10"/>
  <c r="AE385" i="10"/>
  <c r="AE388" i="10"/>
  <c r="AE381" i="10"/>
  <c r="AE58" i="10"/>
  <c r="AE397" i="10"/>
  <c r="AE330" i="10"/>
  <c r="P320" i="10"/>
  <c r="O320" i="10"/>
  <c r="P372" i="10"/>
  <c r="O372" i="10"/>
  <c r="P376" i="10"/>
  <c r="O376" i="10"/>
  <c r="O319" i="10"/>
  <c r="P319" i="10"/>
  <c r="O325" i="10"/>
  <c r="P325" i="10"/>
  <c r="P373" i="10"/>
  <c r="O373" i="10"/>
  <c r="P374" i="10"/>
  <c r="O374" i="10"/>
  <c r="AE56" i="10"/>
  <c r="AE392" i="10"/>
  <c r="AE423" i="10"/>
  <c r="AE42" i="10"/>
  <c r="O375" i="10"/>
  <c r="P375" i="10"/>
  <c r="AE60" i="10"/>
  <c r="AE424" i="10"/>
  <c r="AE43" i="10"/>
  <c r="P324" i="10"/>
  <c r="O324" i="10"/>
  <c r="O350" i="10"/>
  <c r="P350" i="10"/>
  <c r="AE428" i="10"/>
  <c r="AE434" i="10"/>
  <c r="AE183" i="10"/>
  <c r="AE85" i="10"/>
  <c r="AE142" i="10"/>
  <c r="I32" i="17" l="1"/>
  <c r="P32" i="17" s="1"/>
  <c r="O32" i="17"/>
  <c r="I31" i="17"/>
  <c r="O31" i="17"/>
  <c r="AE172" i="10"/>
  <c r="AE446" i="10"/>
  <c r="AE239" i="10"/>
  <c r="AE440" i="10"/>
  <c r="AE367" i="10"/>
  <c r="AE359" i="10"/>
  <c r="AE267" i="10"/>
  <c r="AE136" i="10"/>
  <c r="AE214" i="10"/>
  <c r="AE138" i="10"/>
  <c r="AE363" i="10"/>
  <c r="AE432" i="10"/>
  <c r="AE444" i="10"/>
  <c r="AE31" i="10"/>
  <c r="AE241" i="10"/>
  <c r="AE170" i="10"/>
  <c r="AE7" i="10"/>
  <c r="AE318" i="10"/>
  <c r="AE396" i="10"/>
  <c r="AE78" i="10"/>
  <c r="AE143" i="10"/>
  <c r="AE450" i="10"/>
  <c r="AE182" i="10"/>
  <c r="AE383" i="10"/>
  <c r="AE389" i="10"/>
  <c r="AE387" i="10"/>
  <c r="AE380" i="10"/>
  <c r="AE344" i="10"/>
  <c r="AE294" i="10"/>
  <c r="AE81" i="10"/>
  <c r="AE362" i="10"/>
  <c r="AE345" i="10"/>
  <c r="AE370" i="10"/>
  <c r="AE361" i="10"/>
  <c r="AE41" i="10"/>
  <c r="AE40" i="10"/>
  <c r="AE422" i="10"/>
  <c r="AE144" i="10"/>
  <c r="AE443" i="10"/>
  <c r="AE168" i="10"/>
  <c r="AE66" i="10"/>
  <c r="AE46" i="10"/>
  <c r="AE378" i="10"/>
  <c r="AE74" i="10"/>
  <c r="AE181" i="10"/>
  <c r="AE26" i="10"/>
  <c r="AE69" i="10"/>
  <c r="AE44" i="10"/>
  <c r="AE63" i="10"/>
  <c r="AE166" i="10"/>
  <c r="AE425" i="10"/>
  <c r="AE217" i="10"/>
  <c r="AE438" i="10"/>
  <c r="AE369" i="10"/>
  <c r="AE169" i="10"/>
  <c r="AE35" i="10"/>
  <c r="AE62" i="10"/>
  <c r="AE266" i="10"/>
  <c r="AE75" i="10"/>
  <c r="AE365" i="10"/>
  <c r="AE79" i="10"/>
  <c r="AE54" i="10"/>
  <c r="AE366" i="10"/>
  <c r="AE68" i="10"/>
  <c r="AE348" i="10"/>
  <c r="AE394" i="10"/>
  <c r="AE243" i="10"/>
  <c r="AE175" i="10"/>
  <c r="AE354" i="10"/>
  <c r="AE439" i="10"/>
  <c r="AE435" i="10"/>
  <c r="AE456" i="10"/>
  <c r="AE353" i="10"/>
  <c r="AE431" i="10"/>
  <c r="N419" i="10"/>
  <c r="M37" i="11" s="1"/>
  <c r="N37" i="11" s="1"/>
  <c r="AE358" i="10"/>
  <c r="AE436" i="10"/>
  <c r="AE400" i="10"/>
  <c r="AE36" i="10"/>
  <c r="AE357" i="10"/>
  <c r="AE87" i="10"/>
  <c r="AE167" i="10"/>
  <c r="AE57" i="10"/>
  <c r="AE244" i="10"/>
  <c r="AE441" i="10"/>
  <c r="AE448" i="10"/>
  <c r="AE451" i="10"/>
  <c r="AE234" i="10"/>
  <c r="N471" i="10"/>
  <c r="M38" i="11" s="1"/>
  <c r="N38" i="11" s="1"/>
  <c r="AE323" i="10"/>
  <c r="AE48" i="10"/>
  <c r="AE55" i="10"/>
  <c r="AE84" i="10"/>
  <c r="AE433" i="10"/>
  <c r="AE146" i="10"/>
  <c r="AE399" i="10"/>
  <c r="AE449" i="10"/>
  <c r="AE452" i="10"/>
  <c r="AE349" i="10"/>
  <c r="AE429" i="10"/>
  <c r="AE50" i="10"/>
  <c r="AE141" i="10"/>
  <c r="AE287" i="10"/>
  <c r="AE83" i="10"/>
  <c r="AE426" i="10"/>
  <c r="AE90" i="10"/>
  <c r="AE145" i="10"/>
  <c r="AE80" i="10"/>
  <c r="AE37" i="10"/>
  <c r="AE27" i="10"/>
  <c r="AE398" i="10"/>
  <c r="AE453" i="10"/>
  <c r="AE393" i="10"/>
  <c r="AE122" i="10"/>
  <c r="AE427" i="10"/>
  <c r="AE171" i="10"/>
  <c r="AE430" i="10"/>
  <c r="AE70" i="10"/>
  <c r="AE291" i="10"/>
  <c r="AE6" i="10"/>
  <c r="AE139" i="10"/>
  <c r="AE88" i="10"/>
  <c r="AE119" i="10"/>
  <c r="AE186" i="10"/>
  <c r="AE442" i="10"/>
  <c r="AE185" i="10"/>
  <c r="AE269" i="10" l="1"/>
  <c r="AE111" i="10"/>
  <c r="AE216" i="10"/>
  <c r="AE124" i="10"/>
  <c r="AE49" i="10"/>
  <c r="AE180" i="10"/>
  <c r="AE247" i="10"/>
  <c r="AE293" i="10"/>
  <c r="P31" i="17"/>
  <c r="P55" i="17" s="1"/>
  <c r="I55" i="17"/>
  <c r="H5" i="17" s="1"/>
  <c r="N341" i="10"/>
  <c r="M36" i="11" s="1"/>
  <c r="N36" i="11" s="1"/>
  <c r="AE24" i="10"/>
  <c r="AE321" i="10"/>
  <c r="AE156" i="10"/>
  <c r="AE281" i="10"/>
  <c r="AE227" i="10"/>
  <c r="N315" i="10"/>
  <c r="M35" i="11" s="1"/>
  <c r="N35" i="11" s="1"/>
  <c r="N211" i="10"/>
  <c r="M33" i="11" s="1"/>
  <c r="N33" i="11" s="1"/>
  <c r="AE179" i="10"/>
  <c r="AE328" i="10"/>
  <c r="AE137" i="10"/>
  <c r="AE215" i="10"/>
  <c r="AE268" i="10"/>
  <c r="AE154" i="10"/>
  <c r="AE280" i="10"/>
  <c r="AE110" i="10"/>
  <c r="AE317" i="10"/>
  <c r="AE120" i="10"/>
  <c r="AE284" i="10"/>
  <c r="AE233" i="10"/>
  <c r="AE162" i="10"/>
  <c r="AE246" i="10"/>
  <c r="AE178" i="10"/>
  <c r="AE290" i="10"/>
  <c r="AE232" i="10"/>
  <c r="AE283" i="10"/>
  <c r="AE161" i="10"/>
  <c r="AE286" i="10"/>
  <c r="AE237" i="10"/>
  <c r="AE245" i="10"/>
  <c r="AE123" i="10"/>
  <c r="AE288" i="10"/>
  <c r="AE177" i="10"/>
  <c r="AE47" i="10"/>
  <c r="AE327" i="10"/>
  <c r="AE343" i="10"/>
  <c r="AE59" i="10"/>
  <c r="AE331" i="10"/>
  <c r="AE421" i="10"/>
  <c r="AE457" i="10" s="1"/>
  <c r="L471" i="10"/>
  <c r="K38" i="11" s="1"/>
  <c r="L38" i="11" s="1"/>
  <c r="AE226" i="10"/>
  <c r="AE155" i="10"/>
  <c r="AE238" i="10"/>
  <c r="AE164" i="10"/>
  <c r="AE61" i="10"/>
  <c r="AE332" i="10"/>
  <c r="N263" i="10"/>
  <c r="M34" i="11" s="1"/>
  <c r="N34" i="11" s="1"/>
  <c r="AE391" i="10"/>
  <c r="AE390" i="10"/>
  <c r="N133" i="10"/>
  <c r="M32" i="11" s="1"/>
  <c r="N32" i="11" s="1"/>
  <c r="AE322" i="10"/>
  <c r="AE30" i="10"/>
  <c r="O5" i="17" l="1"/>
  <c r="I5" i="17"/>
  <c r="AE213" i="10"/>
  <c r="AE248" i="10" s="1"/>
  <c r="L263" i="10"/>
  <c r="K34" i="11" s="1"/>
  <c r="L34" i="11" s="1"/>
  <c r="L419" i="10"/>
  <c r="K37" i="11" s="1"/>
  <c r="L37" i="11" s="1"/>
  <c r="AE135" i="10"/>
  <c r="AE188" i="10" s="1"/>
  <c r="L211" i="10"/>
  <c r="K33" i="11" s="1"/>
  <c r="L33" i="11" s="1"/>
  <c r="AE401" i="10"/>
  <c r="AE109" i="10"/>
  <c r="AE125" i="10" s="1"/>
  <c r="L133" i="10"/>
  <c r="K32" i="11" s="1"/>
  <c r="L32" i="11" s="1"/>
  <c r="AE265" i="10"/>
  <c r="AE295" i="10" s="1"/>
  <c r="L315" i="10"/>
  <c r="K35" i="11" s="1"/>
  <c r="L35" i="11" s="1"/>
  <c r="N107" i="10"/>
  <c r="M31" i="11" s="1"/>
  <c r="N31" i="11" s="1"/>
  <c r="N55" i="11" s="1"/>
  <c r="M5" i="11" s="1"/>
  <c r="N5" i="11" s="1"/>
  <c r="N29" i="11" s="1"/>
  <c r="L107" i="10"/>
  <c r="K31" i="11" s="1"/>
  <c r="L31" i="11" s="1"/>
  <c r="AE5" i="10"/>
  <c r="AE91" i="10" s="1"/>
  <c r="I29" i="17" l="1"/>
  <c r="P5" i="17"/>
  <c r="P29" i="17" s="1"/>
  <c r="D2" i="5"/>
  <c r="AE329" i="10"/>
  <c r="AE333" i="10" s="1"/>
  <c r="L341" i="10"/>
  <c r="K36" i="11" s="1"/>
  <c r="L36" i="11" s="1"/>
  <c r="L55" i="11" s="1"/>
  <c r="K5" i="11" s="1"/>
  <c r="L5" i="11" s="1"/>
  <c r="L29" i="11" s="1"/>
  <c r="P455" i="10" l="1"/>
  <c r="O455" i="10"/>
  <c r="C2" i="5"/>
  <c r="O379" i="10"/>
  <c r="P379" i="10"/>
  <c r="O395" i="10"/>
  <c r="P395" i="10"/>
  <c r="O356" i="10"/>
  <c r="P356" i="10"/>
  <c r="P360" i="10"/>
  <c r="O360" i="10"/>
  <c r="P367" i="10"/>
  <c r="O367" i="10"/>
  <c r="AC423" i="10"/>
  <c r="O423" i="10"/>
  <c r="P423" i="10"/>
  <c r="P454" i="10"/>
  <c r="O454" i="10"/>
  <c r="P364" i="10"/>
  <c r="O364" i="10"/>
  <c r="O385" i="10"/>
  <c r="P385" i="10"/>
  <c r="O347" i="10"/>
  <c r="P347" i="10"/>
  <c r="O381" i="10"/>
  <c r="P381" i="10"/>
  <c r="P351" i="10"/>
  <c r="O351" i="10"/>
  <c r="P355" i="10"/>
  <c r="O355" i="10"/>
  <c r="P384" i="10"/>
  <c r="O384" i="10"/>
  <c r="O377" i="10"/>
  <c r="P377" i="10"/>
  <c r="O368" i="10"/>
  <c r="P368" i="10"/>
  <c r="O352" i="10"/>
  <c r="P352" i="10"/>
  <c r="P388" i="10"/>
  <c r="O388" i="10"/>
  <c r="O326" i="10"/>
  <c r="P326" i="10"/>
  <c r="P445" i="10"/>
  <c r="O445" i="10"/>
  <c r="P382" i="10"/>
  <c r="O382" i="10"/>
  <c r="O437" i="10"/>
  <c r="P437" i="10"/>
  <c r="P346" i="10"/>
  <c r="O346" i="10"/>
  <c r="P432" i="10"/>
  <c r="AC432" i="10"/>
  <c r="O432" i="10"/>
  <c r="O330" i="10" l="1"/>
  <c r="P330" i="10"/>
  <c r="P321" i="10" l="1"/>
  <c r="O321" i="10"/>
  <c r="O446" i="10"/>
  <c r="P446" i="10"/>
  <c r="P363" i="10"/>
  <c r="O363" i="10"/>
  <c r="P371" i="10"/>
  <c r="O371" i="10"/>
  <c r="O318" i="10"/>
  <c r="P318" i="10"/>
  <c r="O359" i="10"/>
  <c r="P359" i="10"/>
  <c r="AC447" i="10"/>
  <c r="P447" i="10"/>
  <c r="O447" i="10"/>
  <c r="O450" i="10"/>
  <c r="P450" i="10"/>
  <c r="P386" i="10"/>
  <c r="O386" i="10"/>
  <c r="O387" i="10"/>
  <c r="P387" i="10"/>
  <c r="AC164" i="10"/>
  <c r="O424" i="10"/>
  <c r="AC424" i="10"/>
  <c r="P424" i="10"/>
  <c r="AC135" i="10"/>
  <c r="AC30" i="10"/>
  <c r="AC217" i="10"/>
  <c r="AC214" i="10"/>
  <c r="O366" i="10"/>
  <c r="P366" i="10"/>
  <c r="AC27" i="10"/>
  <c r="AC8" i="10"/>
  <c r="AC26" i="10"/>
  <c r="AC111" i="10"/>
  <c r="AC33" i="10"/>
  <c r="AC449" i="10"/>
  <c r="P449" i="10"/>
  <c r="O449" i="10"/>
  <c r="AC28" i="10"/>
  <c r="AC431" i="10"/>
  <c r="P431" i="10"/>
  <c r="O431" i="10"/>
  <c r="O394" i="10"/>
  <c r="P394" i="10"/>
  <c r="AC121" i="10"/>
  <c r="P378" i="10"/>
  <c r="O378" i="10"/>
  <c r="AC216" i="10"/>
  <c r="AC38" i="10"/>
  <c r="P442" i="10"/>
  <c r="O442" i="10"/>
  <c r="AC109" i="10"/>
  <c r="O456" i="10"/>
  <c r="P456" i="10"/>
  <c r="AC269" i="10"/>
  <c r="AC425" i="10"/>
  <c r="P425" i="10"/>
  <c r="O425" i="10"/>
  <c r="AB317" i="10"/>
  <c r="AC317" i="10"/>
  <c r="O317" i="10"/>
  <c r="AC285" i="10"/>
  <c r="AC238" i="10"/>
  <c r="AC5" i="10"/>
  <c r="AC426" i="10"/>
  <c r="O426" i="10"/>
  <c r="P426" i="10"/>
  <c r="AC138" i="10"/>
  <c r="AA138" i="10"/>
  <c r="O328" i="10"/>
  <c r="P328" i="10"/>
  <c r="P332" i="10"/>
  <c r="O332" i="10"/>
  <c r="O322" i="10"/>
  <c r="P322" i="10"/>
  <c r="AC322" i="10"/>
  <c r="AC32" i="10"/>
  <c r="AC235" i="10"/>
  <c r="O349" i="10"/>
  <c r="P349" i="10"/>
  <c r="AC29" i="10"/>
  <c r="O433" i="10"/>
  <c r="AC433" i="10"/>
  <c r="P433" i="10"/>
  <c r="AC286" i="10"/>
  <c r="P361" i="10"/>
  <c r="O361" i="10"/>
  <c r="AC110" i="10"/>
  <c r="O353" i="10"/>
  <c r="P353" i="10"/>
  <c r="O323" i="10"/>
  <c r="P323" i="10"/>
  <c r="P357" i="10"/>
  <c r="O357" i="10"/>
  <c r="AC6" i="10"/>
  <c r="AC163" i="10"/>
  <c r="P362" i="10"/>
  <c r="O362" i="10"/>
  <c r="AC139" i="10"/>
  <c r="AB139" i="10"/>
  <c r="O429" i="10"/>
  <c r="AC429" i="10"/>
  <c r="P429" i="10"/>
  <c r="P369" i="10"/>
  <c r="O369" i="10"/>
  <c r="AC270" i="10"/>
  <c r="AC35" i="10"/>
  <c r="AC34" i="10"/>
  <c r="AC237" i="10"/>
  <c r="AC267" i="10"/>
  <c r="AC236" i="10"/>
  <c r="O331" i="10"/>
  <c r="P331" i="10"/>
  <c r="AC343" i="10"/>
  <c r="O343" i="10"/>
  <c r="AC428" i="10"/>
  <c r="O428" i="10"/>
  <c r="P428" i="10"/>
  <c r="AC265" i="10"/>
  <c r="AC31" i="10"/>
  <c r="AC7" i="10"/>
  <c r="AC213" i="10"/>
  <c r="AC434" i="10"/>
  <c r="O434" i="10"/>
  <c r="P434" i="10"/>
  <c r="AC136" i="10"/>
  <c r="AC140" i="10"/>
  <c r="AB140" i="10"/>
  <c r="O354" i="10"/>
  <c r="P354" i="10"/>
  <c r="O370" i="10"/>
  <c r="P370" i="10"/>
  <c r="AC266" i="10"/>
  <c r="O436" i="10"/>
  <c r="P436" i="10"/>
  <c r="O392" i="10"/>
  <c r="P392" i="10"/>
  <c r="O397" i="10"/>
  <c r="P397" i="10"/>
  <c r="O444" i="10" l="1"/>
  <c r="P444" i="10"/>
  <c r="P396" i="10"/>
  <c r="O396" i="10"/>
  <c r="O440" i="10"/>
  <c r="P440" i="10"/>
  <c r="O383" i="10"/>
  <c r="P383" i="10"/>
  <c r="P389" i="10"/>
  <c r="O389" i="10"/>
  <c r="P380" i="10"/>
  <c r="O380" i="10"/>
  <c r="P435" i="10"/>
  <c r="O435" i="10"/>
  <c r="AB144" i="10"/>
  <c r="AC144" i="10"/>
  <c r="AC122" i="10"/>
  <c r="P443" i="10"/>
  <c r="O443" i="10"/>
  <c r="O448" i="10"/>
  <c r="P448" i="10"/>
  <c r="AA215" i="10"/>
  <c r="AC215" i="10"/>
  <c r="P439" i="10"/>
  <c r="O439" i="10"/>
  <c r="AC234" i="10"/>
  <c r="O345" i="10"/>
  <c r="P345" i="10"/>
  <c r="O427" i="10"/>
  <c r="AC427" i="10"/>
  <c r="P427" i="10"/>
  <c r="P348" i="10"/>
  <c r="O348" i="10"/>
  <c r="AC284" i="10"/>
  <c r="O365" i="10"/>
  <c r="P365" i="10"/>
  <c r="AB143" i="10"/>
  <c r="AC143" i="10"/>
  <c r="P398" i="10"/>
  <c r="O398" i="10"/>
  <c r="P452" i="10"/>
  <c r="O452" i="10"/>
  <c r="P451" i="10"/>
  <c r="O451" i="10"/>
  <c r="AC36" i="10"/>
  <c r="AC120" i="10"/>
  <c r="AC146" i="10"/>
  <c r="AB146" i="10"/>
  <c r="AC142" i="10"/>
  <c r="AB142" i="10"/>
  <c r="P400" i="10"/>
  <c r="O400" i="10"/>
  <c r="AC162" i="10"/>
  <c r="AB145" i="10"/>
  <c r="AC145" i="10"/>
  <c r="O399" i="10"/>
  <c r="P399" i="10"/>
  <c r="P453" i="10"/>
  <c r="O453" i="10"/>
  <c r="O438" i="10"/>
  <c r="P438" i="10"/>
  <c r="AC233" i="10"/>
  <c r="AC141" i="10"/>
  <c r="AB141" i="10"/>
  <c r="P441" i="10"/>
  <c r="O441" i="10"/>
  <c r="AC422" i="10"/>
  <c r="O422" i="10"/>
  <c r="P422" i="10"/>
  <c r="P317" i="10"/>
  <c r="AC137" i="10"/>
  <c r="AA137" i="10"/>
  <c r="P343" i="10"/>
  <c r="AC287" i="10"/>
  <c r="AB287" i="10"/>
  <c r="AC37" i="10"/>
  <c r="AC268" i="10"/>
  <c r="AA268" i="10"/>
  <c r="O344" i="10"/>
  <c r="P344" i="10"/>
  <c r="P430" i="10"/>
  <c r="AC430" i="10"/>
  <c r="O430" i="10"/>
  <c r="P327" i="10"/>
  <c r="O327" i="10"/>
  <c r="O393" i="10"/>
  <c r="P393" i="10"/>
  <c r="O358" i="10"/>
  <c r="P358" i="10"/>
  <c r="AC421" i="10"/>
  <c r="O421" i="10"/>
  <c r="P133" i="10" l="1"/>
  <c r="I133" i="10"/>
  <c r="H32" i="11" s="1"/>
  <c r="O32" i="11" s="1"/>
  <c r="P263" i="10"/>
  <c r="I263" i="10"/>
  <c r="H34" i="11" s="1"/>
  <c r="I315" i="10"/>
  <c r="H35" i="11" s="1"/>
  <c r="P315" i="10"/>
  <c r="P421" i="10"/>
  <c r="P471" i="10" s="1"/>
  <c r="I471" i="10"/>
  <c r="H38" i="11" s="1"/>
  <c r="I107" i="10"/>
  <c r="H31" i="11" s="1"/>
  <c r="P211" i="10"/>
  <c r="I211" i="10"/>
  <c r="H33" i="11" s="1"/>
  <c r="P107" i="10"/>
  <c r="I32" i="11" l="1"/>
  <c r="P32" i="11" s="1"/>
  <c r="O33" i="11"/>
  <c r="I33" i="11"/>
  <c r="P33" i="11" s="1"/>
  <c r="O35" i="11"/>
  <c r="I35" i="11"/>
  <c r="P35" i="11" s="1"/>
  <c r="I31" i="11"/>
  <c r="O31" i="11"/>
  <c r="I38" i="11"/>
  <c r="P38" i="11" s="1"/>
  <c r="O38" i="11"/>
  <c r="O34" i="11"/>
  <c r="I34" i="11"/>
  <c r="P34" i="11" s="1"/>
  <c r="O390" i="10" l="1"/>
  <c r="P31" i="11"/>
  <c r="O391" i="10"/>
  <c r="P391" i="10"/>
  <c r="O329" i="10" l="1"/>
  <c r="P390" i="10"/>
  <c r="P419" i="10" s="1"/>
  <c r="I419" i="10"/>
  <c r="H37" i="11" s="1"/>
  <c r="O37" i="11" l="1"/>
  <c r="I37" i="11"/>
  <c r="P37" i="11" s="1"/>
  <c r="P329" i="10"/>
  <c r="P341" i="10" s="1"/>
  <c r="I341" i="10"/>
  <c r="H36" i="11" s="1"/>
  <c r="O36" i="11" l="1"/>
  <c r="I36" i="11"/>
  <c r="P36" i="11" l="1"/>
  <c r="P55" i="11" s="1"/>
  <c r="I55" i="11"/>
  <c r="H5" i="11" s="1"/>
  <c r="I5" i="11" l="1"/>
  <c r="O5" i="11"/>
  <c r="I29" i="11" l="1"/>
  <c r="P5" i="11"/>
  <c r="P29" i="11" s="1"/>
  <c r="B2" i="5" l="1"/>
  <c r="F2" i="5" s="1"/>
</calcChain>
</file>

<file path=xl/sharedStrings.xml><?xml version="1.0" encoding="utf-8"?>
<sst xmlns="http://schemas.openxmlformats.org/spreadsheetml/2006/main" count="4271" uniqueCount="1916">
  <si>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</si>
  <si>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</si>
  <si>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</si>
  <si>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</si>
  <si>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</si>
  <si>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</si>
  <si>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</si>
  <si>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</si>
  <si>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</si>
  <si>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</si>
  <si>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</si>
  <si>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</si>
  <si>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</si>
  <si>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</si>
  <si>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</si>
  <si>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</si>
  <si>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</si>
  <si>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</si>
  <si>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</si>
  <si>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단가</t>
    <phoneticPr fontId="2" type="noConversion"/>
  </si>
  <si>
    <t>공종코드</t>
    <phoneticPr fontId="2" type="noConversion"/>
  </si>
  <si>
    <t>규격</t>
    <phoneticPr fontId="2" type="noConversion"/>
  </si>
  <si>
    <t>비고</t>
    <phoneticPr fontId="2" type="noConversion"/>
  </si>
  <si>
    <t>…</t>
    <phoneticPr fontId="2" type="noConversion"/>
  </si>
  <si>
    <t>금액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</si>
  <si>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</si>
  <si>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</si>
  <si>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</si>
  <si>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</si>
  <si>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</si>
  <si>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</si>
  <si>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</si>
  <si>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</si>
  <si>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</si>
  <si>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</si>
  <si>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</si>
  <si>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</si>
  <si>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</si>
  <si>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</si>
  <si>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</si>
  <si>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</si>
  <si>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</si>
  <si>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</si>
  <si>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</si>
  <si>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</si>
  <si>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</si>
  <si>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</si>
  <si>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</si>
  <si>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</si>
  <si>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</si>
  <si>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</si>
  <si>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</si>
  <si>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</si>
  <si>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</si>
  <si>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</si>
  <si>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</si>
  <si>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</si>
  <si>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</si>
  <si>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</si>
  <si>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</si>
  <si>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</si>
  <si>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</si>
  <si>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</si>
  <si>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</si>
  <si>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</si>
  <si>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</si>
  <si>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</si>
  <si>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</si>
  <si>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</si>
  <si>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</si>
  <si>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</si>
  <si>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</si>
  <si>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</si>
  <si>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</si>
  <si>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</si>
  <si>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</si>
  <si>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</si>
  <si>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</si>
  <si>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관급 자재비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</si>
  <si>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</si>
  <si>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</si>
  <si>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</si>
  <si>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</si>
  <si>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</si>
  <si>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</si>
  <si>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</si>
  <si>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</si>
  <si>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</si>
  <si>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</si>
  <si>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</si>
  <si>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</si>
  <si>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연속견적가로형식</t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</si>
  <si>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</si>
  <si>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</si>
  <si>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</si>
  <si>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</si>
  <si>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1-1.전력간선공사</t>
  </si>
  <si>
    <t>1-2.동력설비공사</t>
  </si>
  <si>
    <t>1-3.전등설비공사</t>
  </si>
  <si>
    <t>1-4.전열설비공사</t>
  </si>
  <si>
    <t>1-5.냉난방 및 전열교환기설비공사</t>
  </si>
  <si>
    <t>1-6.피뢰침설치공사</t>
  </si>
  <si>
    <t>1-7.CABLE TRAY 설치공사</t>
  </si>
  <si>
    <t>1-8.전기철거공사</t>
  </si>
  <si>
    <t>3913170624691047</t>
  </si>
  <si>
    <t>나사없는전선관</t>
  </si>
  <si>
    <t>E19</t>
  </si>
  <si>
    <t>M</t>
  </si>
  <si>
    <t>3913170624691048</t>
  </si>
  <si>
    <t>E25</t>
  </si>
  <si>
    <t>3913170624691049</t>
  </si>
  <si>
    <t>E31</t>
  </si>
  <si>
    <t>3913170624691050</t>
  </si>
  <si>
    <t>E39</t>
  </si>
  <si>
    <t>3913170624691051</t>
  </si>
  <si>
    <t>E51</t>
  </si>
  <si>
    <t>3913170624691052</t>
  </si>
  <si>
    <t>E63</t>
  </si>
  <si>
    <t>3913170624691053</t>
  </si>
  <si>
    <t>E75</t>
  </si>
  <si>
    <t>3913170610034967</t>
  </si>
  <si>
    <t>경질비닐전선관</t>
  </si>
  <si>
    <t>HI 28 mm</t>
  </si>
  <si>
    <t>3913170610035664</t>
  </si>
  <si>
    <t>합성수지제 가요전선관</t>
  </si>
  <si>
    <t>CD-난연성 16㎜</t>
  </si>
  <si>
    <t>3913170610035665</t>
  </si>
  <si>
    <t>CD-난연성 22㎜</t>
  </si>
  <si>
    <t>3913170610045631</t>
  </si>
  <si>
    <t>파상형 폴리에틸렌 전선관</t>
  </si>
  <si>
    <t>30㎜</t>
  </si>
  <si>
    <t>3913170620174434</t>
  </si>
  <si>
    <t>1종금속제가요전선관</t>
  </si>
  <si>
    <t>커넥터, 16 mm 일반-비방수</t>
  </si>
  <si>
    <t>개</t>
  </si>
  <si>
    <t>3913170620174436</t>
  </si>
  <si>
    <t>커넥터, 28 mm 일반-비방수</t>
  </si>
  <si>
    <t>3913170620174448</t>
  </si>
  <si>
    <t>커넥터, 28 mm 일반-방수</t>
  </si>
  <si>
    <t>3913170620174478</t>
  </si>
  <si>
    <t>16 mm 고장력-비방수</t>
  </si>
  <si>
    <t>3913170620174480</t>
  </si>
  <si>
    <t>28 mm 고장력-비방수</t>
  </si>
  <si>
    <t>3913170620174472</t>
  </si>
  <si>
    <t>28 mm 고장력-방수</t>
  </si>
  <si>
    <t>3913170820176468</t>
  </si>
  <si>
    <t>강제전선관용 부품</t>
  </si>
  <si>
    <t>위샤캡, 28 C</t>
  </si>
  <si>
    <t>3913170825309903</t>
  </si>
  <si>
    <t>볼트고정식이음쇠(나사없는)</t>
  </si>
  <si>
    <t>커플링 E19</t>
  </si>
  <si>
    <t>3913170825309904</t>
  </si>
  <si>
    <t>커플링 E25</t>
  </si>
  <si>
    <t>3913170825309905</t>
  </si>
  <si>
    <t>커플링 E31</t>
  </si>
  <si>
    <t>3913170825309906</t>
  </si>
  <si>
    <t>커플링 E39</t>
  </si>
  <si>
    <t>3913170825309907</t>
  </si>
  <si>
    <t>커플링 E51</t>
  </si>
  <si>
    <t>3913170825309908</t>
  </si>
  <si>
    <t>커플링 E63</t>
  </si>
  <si>
    <t>3913170825309909</t>
  </si>
  <si>
    <t>커플링 E75</t>
  </si>
  <si>
    <t>3913170825309896</t>
  </si>
  <si>
    <t>커넥터 E19</t>
  </si>
  <si>
    <t>3913170825309897</t>
  </si>
  <si>
    <t>커넥터 E25</t>
  </si>
  <si>
    <t>3913170825309898</t>
  </si>
  <si>
    <t>커넥터 E31</t>
  </si>
  <si>
    <t>3913170825309899</t>
  </si>
  <si>
    <t>커넥터 E39</t>
  </si>
  <si>
    <t>3913170825309900</t>
  </si>
  <si>
    <t>커넥터 E51</t>
  </si>
  <si>
    <t>3913170825309901</t>
  </si>
  <si>
    <t>커넥터 E63</t>
  </si>
  <si>
    <t>3913170825309902</t>
  </si>
  <si>
    <t>커넥터 E75</t>
  </si>
  <si>
    <t>3913170824691056</t>
  </si>
  <si>
    <t>노말밴드(나사없는 전선관용)</t>
  </si>
  <si>
    <t>3913170824691057</t>
  </si>
  <si>
    <t>3913170824691058</t>
  </si>
  <si>
    <t>3913170824691060</t>
  </si>
  <si>
    <t>3913170820935617</t>
  </si>
  <si>
    <t>경질비닐전선관용 부품</t>
  </si>
  <si>
    <t>노말밴드, 28 mm</t>
  </si>
  <si>
    <t>3912130810035750</t>
  </si>
  <si>
    <t>아우트렛박스</t>
  </si>
  <si>
    <t>8각 54㎜</t>
  </si>
  <si>
    <t>3912130610035778</t>
  </si>
  <si>
    <t>스위치박스</t>
  </si>
  <si>
    <t>1 개용 54 mm</t>
  </si>
  <si>
    <t>3912130610035781</t>
  </si>
  <si>
    <t>2 개용 54 mm</t>
  </si>
  <si>
    <t>3912130820174710</t>
  </si>
  <si>
    <t>아우트렛박스 커버</t>
  </si>
  <si>
    <t>커버, 8각, 평형</t>
  </si>
  <si>
    <t>3912130820174716</t>
  </si>
  <si>
    <t>커버, 4각,1개용S/W (오목)</t>
  </si>
  <si>
    <t>3912130820174718</t>
  </si>
  <si>
    <t>커버, 4각,2개용S/W (오목)</t>
  </si>
  <si>
    <t>3912130320175917</t>
  </si>
  <si>
    <t>정션 박스</t>
  </si>
  <si>
    <t>100*100*50</t>
  </si>
  <si>
    <t>EA</t>
  </si>
  <si>
    <t>3912130310035796</t>
  </si>
  <si>
    <t>풀박스</t>
  </si>
  <si>
    <t>100×100×100</t>
  </si>
  <si>
    <t>3912130310035797</t>
  </si>
  <si>
    <t>150×150×100</t>
  </si>
  <si>
    <t>3912130310035803</t>
  </si>
  <si>
    <t>250×250×200</t>
  </si>
  <si>
    <t>3913170420174047</t>
  </si>
  <si>
    <t>케이블트레이</t>
  </si>
  <si>
    <t>STRAIGHT,St W200x100Hx2.3t</t>
  </si>
  <si>
    <t>3913170420174050</t>
  </si>
  <si>
    <t>STRAIGHT,St W600x100Hx2.3t</t>
  </si>
  <si>
    <t>3913170420171160</t>
  </si>
  <si>
    <t>COVER,St W200</t>
  </si>
  <si>
    <t>3913170420171163</t>
  </si>
  <si>
    <t>COVER,St W600</t>
  </si>
  <si>
    <t>3913170520175052</t>
  </si>
  <si>
    <t>케이블트레이부속품</t>
  </si>
  <si>
    <t>H. ELBOW, St,W600x100Hx2.3t</t>
  </si>
  <si>
    <t>3913170520175066</t>
  </si>
  <si>
    <t>V. ELBOW, St,W600x100Hx2.3t</t>
  </si>
  <si>
    <t>3913170520175118</t>
  </si>
  <si>
    <t>JOINT CONNEC.아연도100Hx2.3</t>
  </si>
  <si>
    <t>3913170520175120</t>
  </si>
  <si>
    <t>SHANK BOLT &amp; NUT, 아연도</t>
  </si>
  <si>
    <t>3913170520175124</t>
  </si>
  <si>
    <t>BONDING JUMPER, 35㎟</t>
  </si>
  <si>
    <t>3913170520175125</t>
  </si>
  <si>
    <t>HOLD DOWN CLAMP, 아연도</t>
  </si>
  <si>
    <t>3913170520175126</t>
  </si>
  <si>
    <t>찬넬스프링 너트, 아연도</t>
  </si>
  <si>
    <t>3913170520175128</t>
  </si>
  <si>
    <t>U CHANNEL, 41x41x2.6t</t>
  </si>
  <si>
    <t>3913170720176015</t>
  </si>
  <si>
    <t>AL 케이블트레이부속</t>
  </si>
  <si>
    <t>AL COVER, W 200</t>
  </si>
  <si>
    <t>3913170720176020</t>
  </si>
  <si>
    <t>AL COVER, W 300</t>
  </si>
  <si>
    <t>3913170720176110</t>
  </si>
  <si>
    <t>JOINT CONNEC. 100Hx2.3</t>
  </si>
  <si>
    <t>3913170720176415</t>
  </si>
  <si>
    <t>AL 케이블트레이</t>
  </si>
  <si>
    <t>AL-TRAY, W 200 x H 100</t>
  </si>
  <si>
    <t>3913170720176420</t>
  </si>
  <si>
    <t>AL-TRAY, W 300 x H 100</t>
  </si>
  <si>
    <t>3913170720176425</t>
  </si>
  <si>
    <t>AL-TRAY, W 400 x H 100</t>
  </si>
  <si>
    <t>3913170720176435</t>
  </si>
  <si>
    <t>AL-TRAY, W 500 x H 100</t>
  </si>
  <si>
    <t>3913170720176440</t>
  </si>
  <si>
    <t>AL-TRAY, W 600 x H 100</t>
  </si>
  <si>
    <t>3913170720176515</t>
  </si>
  <si>
    <t>AL HOR. ELBOW, W 200, H 100</t>
  </si>
  <si>
    <t>3913170720176520</t>
  </si>
  <si>
    <t>AL HOR. ELBOW, W 300, H 100</t>
  </si>
  <si>
    <t>3913170720176525</t>
  </si>
  <si>
    <t>AL HOR. ELBOW, W 400, H 100</t>
  </si>
  <si>
    <t>3913170720176535</t>
  </si>
  <si>
    <t>AL HOR. ELBOW, W 500, H 100</t>
  </si>
  <si>
    <t>3913170720176540</t>
  </si>
  <si>
    <t>AL HOR. ELBOW, W 600, H 100</t>
  </si>
  <si>
    <t>3913170720176615</t>
  </si>
  <si>
    <t>AL VER. ELBOW, W 200, H 100</t>
  </si>
  <si>
    <t>3913170720176640</t>
  </si>
  <si>
    <t>AL VER. ELBOW, W 600, H 100</t>
  </si>
  <si>
    <t>3913170720177615</t>
  </si>
  <si>
    <t>AL HOR. TEE, W 200, H 100</t>
  </si>
  <si>
    <t>3913170720177620</t>
  </si>
  <si>
    <t>AL HOR. TEE, W 300, H 100</t>
  </si>
  <si>
    <t>3913170720177625</t>
  </si>
  <si>
    <t>AL HOR. TEE, W 400, H 100</t>
  </si>
  <si>
    <t>3913170720177640</t>
  </si>
  <si>
    <t>AL HOR. TEE, W 600, H 100</t>
  </si>
  <si>
    <t>3913170720177820</t>
  </si>
  <si>
    <t>AL REDUCER, W 300, H 100</t>
  </si>
  <si>
    <t>3913170720177825</t>
  </si>
  <si>
    <t>AL REDUCER, W 400, H 100</t>
  </si>
  <si>
    <t>3913170720177840</t>
  </si>
  <si>
    <t>AL REDUCER, W 600, H 100</t>
  </si>
  <si>
    <t>3912120421650779</t>
  </si>
  <si>
    <t>몰드</t>
  </si>
  <si>
    <t>PVC W:26 x H:13</t>
  </si>
  <si>
    <t>3913170810036334</t>
  </si>
  <si>
    <t>강재전선관용 부품</t>
  </si>
  <si>
    <t>파이프크램프, 16 C</t>
  </si>
  <si>
    <t>3913170810036336</t>
  </si>
  <si>
    <t>파이프크램프, 28 C</t>
  </si>
  <si>
    <t>3913170810036337</t>
  </si>
  <si>
    <t>파이프크램프, 36 C</t>
  </si>
  <si>
    <t>3913170810036338</t>
  </si>
  <si>
    <t>파이프크램프, 42 C</t>
  </si>
  <si>
    <t>3913170810036339</t>
  </si>
  <si>
    <t>파이프크램프, 54 C</t>
  </si>
  <si>
    <t>3913170810036340</t>
  </si>
  <si>
    <t>파이프크램프, 70 C</t>
  </si>
  <si>
    <t>3913170810036357</t>
  </si>
  <si>
    <t>파이프행거, 16 C</t>
  </si>
  <si>
    <t>3913170810036358</t>
  </si>
  <si>
    <t>파이프행거, 22 C</t>
  </si>
  <si>
    <t>3913170810036359</t>
  </si>
  <si>
    <t>파이프행거, 28 C</t>
  </si>
  <si>
    <t>3913170810036360</t>
  </si>
  <si>
    <t>파이프행거, 36 C</t>
  </si>
  <si>
    <t>3913170810036361</t>
  </si>
  <si>
    <t>파이프행거, 42 C</t>
  </si>
  <si>
    <t>3913170810036362</t>
  </si>
  <si>
    <t>파이프행거, 54 C</t>
  </si>
  <si>
    <t>3913170810037051</t>
  </si>
  <si>
    <t>새들 (KS) 16c</t>
  </si>
  <si>
    <t>3116210220135769</t>
  </si>
  <si>
    <t>스트롱앵커</t>
  </si>
  <si>
    <t>3/8</t>
  </si>
  <si>
    <t>3116210220135776</t>
  </si>
  <si>
    <t>M10(3/8")"</t>
  </si>
  <si>
    <t>3116160120160842</t>
  </si>
  <si>
    <t>앵커볼트</t>
  </si>
  <si>
    <t>M13×L300</t>
  </si>
  <si>
    <t>3116160120160851</t>
  </si>
  <si>
    <t>M16×L500</t>
  </si>
  <si>
    <t>3116169820135160</t>
  </si>
  <si>
    <t>행거볼트</t>
  </si>
  <si>
    <t>M10×1000㎜</t>
  </si>
  <si>
    <t>2612162922076727</t>
  </si>
  <si>
    <t>450/750V 내열비닐절연전선</t>
  </si>
  <si>
    <t>HFIX 1.78mm(2.5㎟)</t>
  </si>
  <si>
    <t>2612162922076728</t>
  </si>
  <si>
    <t>HFIX 2.25mm(4㎟)</t>
  </si>
  <si>
    <t>2612152420683695</t>
  </si>
  <si>
    <t>접지용비닐절연전선(F-GV)</t>
  </si>
  <si>
    <t>2.5㎟</t>
  </si>
  <si>
    <t>2612152420683696</t>
  </si>
  <si>
    <t>4㎟</t>
  </si>
  <si>
    <t>2612152420683697</t>
  </si>
  <si>
    <t>6㎟</t>
  </si>
  <si>
    <t>2612152420683698</t>
  </si>
  <si>
    <t>10㎟</t>
  </si>
  <si>
    <t>2612152420683699</t>
  </si>
  <si>
    <t>16㎟</t>
  </si>
  <si>
    <t>2612152420683700</t>
  </si>
  <si>
    <t>25㎟</t>
  </si>
  <si>
    <t>2612152420683702</t>
  </si>
  <si>
    <t>50㎟</t>
  </si>
  <si>
    <t>2612152420683705</t>
  </si>
  <si>
    <t>120㎟</t>
  </si>
  <si>
    <t>2612162920683889</t>
  </si>
  <si>
    <t>폴리에틸렌 난연케이블(4열동시)</t>
  </si>
  <si>
    <t>0.6/1kv F-CV 1C×50㎟</t>
  </si>
  <si>
    <t>2612162920683891</t>
  </si>
  <si>
    <t>0.6/1kv F-CV 1C×95㎟</t>
  </si>
  <si>
    <t>2612162920683902</t>
  </si>
  <si>
    <t>폴리에틸렌 난연케이블</t>
  </si>
  <si>
    <t>0.6/1kv F-CV 2C×2.5㎟</t>
  </si>
  <si>
    <t>2612162920683903</t>
  </si>
  <si>
    <t>0.6/1kv F-CV 2C×4㎟</t>
  </si>
  <si>
    <t>2612162920683906</t>
  </si>
  <si>
    <t>0.6/1kv F-CV 2C×16㎟</t>
  </si>
  <si>
    <t>2612162920683945</t>
  </si>
  <si>
    <t>0.6/1kv F-CV 4C×6㎟</t>
  </si>
  <si>
    <t>2612162920683946</t>
  </si>
  <si>
    <t>0.6/1kv F-CV 4C×10㎟</t>
  </si>
  <si>
    <t>2612162920683947</t>
  </si>
  <si>
    <t>0.6/1kv F-CV 4C×16㎟</t>
  </si>
  <si>
    <t>2612162920683948</t>
  </si>
  <si>
    <t>0.6/1kv F-CV 4C×25㎟</t>
  </si>
  <si>
    <t>2612162920683949</t>
  </si>
  <si>
    <t>0.6/1kv F-CV 4C×35㎟</t>
  </si>
  <si>
    <t>2612164020684012</t>
  </si>
  <si>
    <t>소방용내화전선(F-FR-8)</t>
  </si>
  <si>
    <t>2C×2.5㎟</t>
  </si>
  <si>
    <t>2612161321650582</t>
  </si>
  <si>
    <t>가요성 알루미늄피 케이블</t>
  </si>
  <si>
    <t>2.5sq(단선)/2c</t>
  </si>
  <si>
    <t>2612161321650585</t>
  </si>
  <si>
    <t>2.5sq(단선)/3c</t>
  </si>
  <si>
    <t>2612161321650588</t>
  </si>
  <si>
    <t>2.5sq(단선)/4c</t>
  </si>
  <si>
    <t>2612161321650591</t>
  </si>
  <si>
    <t>2.5sq(단선)/5c</t>
  </si>
  <si>
    <t>2612161321650594</t>
  </si>
  <si>
    <t>2.5sq(단선)/6c</t>
  </si>
  <si>
    <t>2612161321650627</t>
  </si>
  <si>
    <t>2.5sq(단선)/7c</t>
  </si>
  <si>
    <t>2612161321650628</t>
  </si>
  <si>
    <t>2.5sq(단선)/8c</t>
  </si>
  <si>
    <t>3912998720170517</t>
  </si>
  <si>
    <t>매입스위치</t>
  </si>
  <si>
    <t>250V 1로1구</t>
  </si>
  <si>
    <t>3912998720170518</t>
  </si>
  <si>
    <t>250V 1로2구</t>
  </si>
  <si>
    <t>3912998720170519</t>
  </si>
  <si>
    <t>250V 1로3구</t>
  </si>
  <si>
    <t>3912998720170520</t>
  </si>
  <si>
    <t>250V 1로4구</t>
  </si>
  <si>
    <t>3912998720170521</t>
  </si>
  <si>
    <t>250V 1로5구</t>
  </si>
  <si>
    <t>3912998720170522</t>
  </si>
  <si>
    <t>250V 1로6구</t>
  </si>
  <si>
    <t>3912998720935640</t>
  </si>
  <si>
    <t>250V 3로2구</t>
  </si>
  <si>
    <t>3912140620170849</t>
  </si>
  <si>
    <t>콘센트</t>
  </si>
  <si>
    <t>매입-접지형, 250V 1구</t>
  </si>
  <si>
    <t>3912140620170850</t>
  </si>
  <si>
    <t>매입-접지형, 250V 2구</t>
  </si>
  <si>
    <t>3912140620170848</t>
  </si>
  <si>
    <t>대기전력차단콘센트</t>
  </si>
  <si>
    <t>매입형, 250V 3구</t>
  </si>
  <si>
    <t>3912140620170871</t>
  </si>
  <si>
    <t>둥근형(노출),250V1구접지</t>
  </si>
  <si>
    <t>3912140620170872</t>
  </si>
  <si>
    <t>둥근형(노출),250V2구접지</t>
  </si>
  <si>
    <t>3912140621030227</t>
  </si>
  <si>
    <t>방우콘센트</t>
  </si>
  <si>
    <t>3912161310034847</t>
  </si>
  <si>
    <t>접지봉</t>
  </si>
  <si>
    <t>18Φ×2400 mm</t>
  </si>
  <si>
    <t>3912161320937672</t>
  </si>
  <si>
    <t>접지봉 콘 넥 터</t>
  </si>
  <si>
    <t>U 볼트형 Φ19</t>
  </si>
  <si>
    <t>3912169720173983</t>
  </si>
  <si>
    <t>접지첨가제</t>
  </si>
  <si>
    <t>접지저항저감제,아스판엠,10Kg</t>
  </si>
  <si>
    <t>3912162120169303</t>
  </si>
  <si>
    <t>동피뢰침</t>
  </si>
  <si>
    <t>동피뢰침(대), 14×485mm</t>
  </si>
  <si>
    <t>3912130321650852</t>
  </si>
  <si>
    <t>접지단자함</t>
  </si>
  <si>
    <t>SUS, 1 CCT</t>
  </si>
  <si>
    <t>면</t>
  </si>
  <si>
    <t>3912110420179123</t>
  </si>
  <si>
    <t>외함(DOOR SUS)</t>
  </si>
  <si>
    <t>400(W)x400(H)x100(D)</t>
  </si>
  <si>
    <t>SET</t>
  </si>
  <si>
    <t>3912161620167044</t>
  </si>
  <si>
    <t>배선용차단기</t>
  </si>
  <si>
    <t>4P 125AF 75AT</t>
  </si>
  <si>
    <t>3912161620167063</t>
  </si>
  <si>
    <t>4P 250AF 225AT</t>
  </si>
  <si>
    <t>3912161420167120</t>
  </si>
  <si>
    <t>누전차단기</t>
  </si>
  <si>
    <t>2P 30AF 30AT</t>
  </si>
  <si>
    <t>3912161420167144</t>
  </si>
  <si>
    <t>3P 50AF30AT</t>
  </si>
  <si>
    <t>3912157320172059</t>
  </si>
  <si>
    <t>전자접촉기(표준형)MC-9</t>
  </si>
  <si>
    <t>220V(2.2kw)/440v(2.7kw)</t>
  </si>
  <si>
    <t>3912152320169992</t>
  </si>
  <si>
    <t>타이머</t>
  </si>
  <si>
    <t>3912143210033799</t>
  </si>
  <si>
    <t>러그단자</t>
  </si>
  <si>
    <t>동관단자 2 HOLE 50 ㎟</t>
  </si>
  <si>
    <t>3912143210033800</t>
  </si>
  <si>
    <t>동관단자 2 HOLE 95 ㎟</t>
  </si>
  <si>
    <t>3912143221650911</t>
  </si>
  <si>
    <t>압착단자</t>
  </si>
  <si>
    <t>R형동선 나압착 16 ㎟</t>
  </si>
  <si>
    <t>3912143221650912</t>
  </si>
  <si>
    <t>R형동선 나압착 25 ㎟</t>
  </si>
  <si>
    <t>3912143221650913</t>
  </si>
  <si>
    <t>R형동선 나압착 35 ㎟</t>
  </si>
  <si>
    <t>3912143220171357</t>
  </si>
  <si>
    <t>압착단자(접지)</t>
  </si>
  <si>
    <t>3912143220171358</t>
  </si>
  <si>
    <t>3912143220171360</t>
  </si>
  <si>
    <t>R형동선 나압착 50 ㎟</t>
  </si>
  <si>
    <t>3912140420170801</t>
  </si>
  <si>
    <t>압착슬리이브</t>
  </si>
  <si>
    <t>동압착슬리브-C형 120㎟</t>
  </si>
  <si>
    <t>3912218920173439</t>
  </si>
  <si>
    <t>지선밴드</t>
  </si>
  <si>
    <t>1방3호 200-227</t>
  </si>
  <si>
    <t>3912219520175620</t>
  </si>
  <si>
    <t>지중선용 가선철물</t>
  </si>
  <si>
    <t>케이블표지시트, 0.23x400</t>
  </si>
  <si>
    <t>4014210120114472</t>
  </si>
  <si>
    <t>배관용 백관    40￠</t>
  </si>
  <si>
    <t>4014210120114473</t>
  </si>
  <si>
    <t>배관용 백관    50￠</t>
  </si>
  <si>
    <t>3121159120277519</t>
  </si>
  <si>
    <t>산소</t>
  </si>
  <si>
    <t>병</t>
  </si>
  <si>
    <t>2327181220083114</t>
  </si>
  <si>
    <t>연마석</t>
  </si>
  <si>
    <t>2327181220083116</t>
  </si>
  <si>
    <t>용접봉   3.2￠</t>
  </si>
  <si>
    <t>㎏</t>
  </si>
  <si>
    <t>2327181220083117</t>
  </si>
  <si>
    <t>아세칠렌</t>
  </si>
  <si>
    <t>3010220420289161</t>
  </si>
  <si>
    <t>베이스프레이트</t>
  </si>
  <si>
    <t>250x250x6T</t>
  </si>
  <si>
    <t>3116172710023970</t>
  </si>
  <si>
    <t>6각너트</t>
  </si>
  <si>
    <t>3/8,M10</t>
  </si>
  <si>
    <t>3116172710023978</t>
  </si>
  <si>
    <t>M16</t>
  </si>
  <si>
    <t>3116180710025050</t>
  </si>
  <si>
    <t>와샤</t>
  </si>
  <si>
    <t>M15</t>
  </si>
  <si>
    <t>3116181120136195</t>
  </si>
  <si>
    <t>스프링와샤</t>
  </si>
  <si>
    <t>D10</t>
  </si>
  <si>
    <t>3116200220137128</t>
  </si>
  <si>
    <t>철못</t>
  </si>
  <si>
    <t>일반 못 N 50</t>
  </si>
  <si>
    <t>KG</t>
  </si>
  <si>
    <t>3116200220137136</t>
  </si>
  <si>
    <t>아연도강연선</t>
  </si>
  <si>
    <t>2.6mmx7</t>
  </si>
  <si>
    <t>kg</t>
  </si>
  <si>
    <t>3116200220137137</t>
  </si>
  <si>
    <t>턴버클</t>
  </si>
  <si>
    <t>용융아연도, 비단조, 16D</t>
  </si>
  <si>
    <t>3010369820141038</t>
  </si>
  <si>
    <t>각재(角材)</t>
  </si>
  <si>
    <t>외송(㎥)</t>
  </si>
  <si>
    <t>㎥</t>
  </si>
  <si>
    <t>1112200120142458</t>
  </si>
  <si>
    <t>내수합판</t>
  </si>
  <si>
    <t>1급, 12×1220×2440mm</t>
  </si>
  <si>
    <t>㎡</t>
  </si>
  <si>
    <t>1111170120142525</t>
  </si>
  <si>
    <t>모래</t>
  </si>
  <si>
    <t>서울, 상차도</t>
  </si>
  <si>
    <t>1218169920140588</t>
  </si>
  <si>
    <t>박리제</t>
  </si>
  <si>
    <t>목재용(수성)</t>
  </si>
  <si>
    <t>ℓ</t>
  </si>
  <si>
    <t>3011160120142682</t>
  </si>
  <si>
    <t>시멘트</t>
  </si>
  <si>
    <t>분공장도(kg)</t>
  </si>
  <si>
    <t>1111161120142610</t>
  </si>
  <si>
    <t>자갈</t>
  </si>
  <si>
    <t>3010160420165130</t>
  </si>
  <si>
    <t>철선</t>
  </si>
  <si>
    <t>어니일링, 4.0㎜</t>
  </si>
  <si>
    <t>391115ZZ701Z0001</t>
  </si>
  <si>
    <t>ELB BOX(철거)</t>
  </si>
  <si>
    <t>391115ZZ701Z0002</t>
  </si>
  <si>
    <t>MCCB BOX(철거)</t>
  </si>
  <si>
    <t>391115ZZ701Z0003</t>
  </si>
  <si>
    <t>PANEL BOARD(철거)</t>
  </si>
  <si>
    <t>391115ZZ701Z0004</t>
  </si>
  <si>
    <t>PANEL BOARD</t>
  </si>
  <si>
    <t>G-1-M1-2</t>
  </si>
  <si>
    <t>391115ZZ701Z0005</t>
  </si>
  <si>
    <t>G-1-RL-A-1</t>
  </si>
  <si>
    <t>391115ZZ701Z0006</t>
  </si>
  <si>
    <t>G-1-RL-A</t>
  </si>
  <si>
    <t>391115ZZ701Z0007</t>
  </si>
  <si>
    <t>G-1-RL-B-1</t>
  </si>
  <si>
    <t>391115ZZ701Z0008</t>
  </si>
  <si>
    <t>G-1-RL-B</t>
  </si>
  <si>
    <t>391115ZZ701Z0009</t>
  </si>
  <si>
    <t>G-2-M1-2</t>
  </si>
  <si>
    <t>391115ZZ701Z0010</t>
  </si>
  <si>
    <t>G-2-RL-A-1</t>
  </si>
  <si>
    <t>391115ZZ701Z0011</t>
  </si>
  <si>
    <t>G-2-RL-A-2</t>
  </si>
  <si>
    <t>391115ZZ701Z0012</t>
  </si>
  <si>
    <t>G-2-RL-A-3</t>
  </si>
  <si>
    <t>391115ZZ701Z0013</t>
  </si>
  <si>
    <t>G-2-RL-A</t>
  </si>
  <si>
    <t>391115ZZ701Z0014</t>
  </si>
  <si>
    <t>G-2-RL-B-1</t>
  </si>
  <si>
    <t>391115ZZ701Z0015</t>
  </si>
  <si>
    <t>G-2-RL-B-2</t>
  </si>
  <si>
    <t>391115ZZ701Z0016</t>
  </si>
  <si>
    <t>G-2-RL-B-3</t>
  </si>
  <si>
    <t>391115ZZ701Z0017</t>
  </si>
  <si>
    <t>G-2-RL-B</t>
  </si>
  <si>
    <t>391115ZZ701Z0018</t>
  </si>
  <si>
    <t>G-3-M1-2</t>
  </si>
  <si>
    <t>391115ZZ701Z0019</t>
  </si>
  <si>
    <t>G-3-P-EV</t>
  </si>
  <si>
    <t>391115ZZ701Z0020</t>
  </si>
  <si>
    <t>G-3-RL-A-1</t>
  </si>
  <si>
    <t>391115ZZ701Z0021</t>
  </si>
  <si>
    <t>G-3-RL-A-2</t>
  </si>
  <si>
    <t>391115ZZ701Z0022</t>
  </si>
  <si>
    <t>G-3-RL-A-3</t>
  </si>
  <si>
    <t>391115ZZ701Z0023</t>
  </si>
  <si>
    <t>G-3-RL-A</t>
  </si>
  <si>
    <t>391115ZZ701Z0024</t>
  </si>
  <si>
    <t>G-3-RL-B-1</t>
  </si>
  <si>
    <t>391115ZZ701Z0025</t>
  </si>
  <si>
    <t>G-3-RL-B-2</t>
  </si>
  <si>
    <t>391115ZZ701Z0026</t>
  </si>
  <si>
    <t>G-3-RL-B-3</t>
  </si>
  <si>
    <t>391115ZZ701Z0027</t>
  </si>
  <si>
    <t>G-3-RL-B</t>
  </si>
  <si>
    <t>391115ZZ701Z0028</t>
  </si>
  <si>
    <t>G-4-P4-2</t>
  </si>
  <si>
    <t>391115ZZ701Z0029</t>
  </si>
  <si>
    <t>G-4-RL-A</t>
  </si>
  <si>
    <t>391115ZZ701Z0030</t>
  </si>
  <si>
    <t>G-4-RL-B</t>
  </si>
  <si>
    <t>391115ZZ701Z0031</t>
  </si>
  <si>
    <t>POST BASE</t>
  </si>
  <si>
    <t>391115ZZ701Z0032</t>
  </si>
  <si>
    <t>노출스위치(철거)</t>
  </si>
  <si>
    <t>391115ZZ701Z0033</t>
  </si>
  <si>
    <t>391115ZZ701Z0034</t>
  </si>
  <si>
    <t>391115ZZ701Z0035</t>
  </si>
  <si>
    <t>덕트형 케이블트레이(철거)</t>
  </si>
  <si>
    <t>AL DUCT, W 100 x H 50</t>
  </si>
  <si>
    <t>391115ZZ701Z0036</t>
  </si>
  <si>
    <t>DUCT, W 200 x H 100</t>
  </si>
  <si>
    <t>391115ZZ701Z0037</t>
  </si>
  <si>
    <t>DUCT, W 300 x H 100</t>
  </si>
  <si>
    <t>391115ZZ701Z0038</t>
  </si>
  <si>
    <t>DUCT, W 300 x H 50</t>
  </si>
  <si>
    <t>391115ZZ701Z0039</t>
  </si>
  <si>
    <t>매입스위치(철거)</t>
  </si>
  <si>
    <t>391115ZZ701Z0040</t>
  </si>
  <si>
    <t>391115ZZ701Z0041</t>
  </si>
  <si>
    <t>391115ZZ701Z0042</t>
  </si>
  <si>
    <t>391115ZZ701Z0043</t>
  </si>
  <si>
    <t>면진체인걸이</t>
  </si>
  <si>
    <t>5mm</t>
  </si>
  <si>
    <t>391115ZZ701Z0044</t>
  </si>
  <si>
    <t>방화구획</t>
  </si>
  <si>
    <t>개소</t>
  </si>
  <si>
    <t>391115ZZ701Z0045</t>
  </si>
  <si>
    <t>391115ZZ701Z0046</t>
  </si>
  <si>
    <t>391115ZZ701Z0047</t>
  </si>
  <si>
    <t>391115ZZ701Z0048</t>
  </si>
  <si>
    <t>391115ZZ701Z0049</t>
  </si>
  <si>
    <t>W200</t>
  </si>
  <si>
    <t>391115ZZ701Z0050</t>
  </si>
  <si>
    <t>W300</t>
  </si>
  <si>
    <t>391115ZZ701Z0051</t>
  </si>
  <si>
    <t>W400</t>
  </si>
  <si>
    <t>391115ZZ701Z0052</t>
  </si>
  <si>
    <t>W500</t>
  </si>
  <si>
    <t>391115ZZ701Z0053</t>
  </si>
  <si>
    <t>W600</t>
  </si>
  <si>
    <t>391115ZZ701Z0054</t>
  </si>
  <si>
    <t>배선용 차단기(철거)</t>
  </si>
  <si>
    <t>표준형, 4P 600V 400AF</t>
  </si>
  <si>
    <t>대</t>
  </si>
  <si>
    <t>391115ZZ701Z0055</t>
  </si>
  <si>
    <t>인체감지센서(철거)</t>
  </si>
  <si>
    <t>391115ZZ701Z0056</t>
  </si>
  <si>
    <t>재실감지센서</t>
  </si>
  <si>
    <t>화장실</t>
  </si>
  <si>
    <t>391115ZZ701Z0057</t>
  </si>
  <si>
    <t>접지부 배선박스</t>
  </si>
  <si>
    <t>알루미늄</t>
  </si>
  <si>
    <t>391115ZZ701Z0058</t>
  </si>
  <si>
    <t>조명기구(철거)</t>
  </si>
  <si>
    <t>FL 천정노출등 2/32W</t>
  </si>
  <si>
    <t>391115ZZ701Z0059</t>
  </si>
  <si>
    <t>LED 천정노출등 20W</t>
  </si>
  <si>
    <t>391115ZZ701Z0060</t>
  </si>
  <si>
    <t>LED 천정직부등 40W</t>
  </si>
  <si>
    <t>391115ZZ701Z0061</t>
  </si>
  <si>
    <t>조명기구</t>
  </si>
  <si>
    <t>A- LED 40W</t>
  </si>
  <si>
    <t>391115ZZ701Z0062</t>
  </si>
  <si>
    <t>B- LED 40W</t>
  </si>
  <si>
    <t>391115ZZ701Z0063</t>
  </si>
  <si>
    <t>C- LED 12W</t>
  </si>
  <si>
    <t>391115ZZ701Z0064</t>
  </si>
  <si>
    <t>E- LED 10W</t>
  </si>
  <si>
    <t>391115ZZ701Z0065</t>
  </si>
  <si>
    <t>F- LED 40W</t>
  </si>
  <si>
    <t>391115ZZ701Z0066</t>
  </si>
  <si>
    <t>G- LED 40W</t>
  </si>
  <si>
    <t>391115ZZ701Z0067</t>
  </si>
  <si>
    <t>콘센트(철거)</t>
  </si>
  <si>
    <t>노출-접지형, 250V 2구</t>
  </si>
  <si>
    <t>391115ZZ701Z0068</t>
  </si>
  <si>
    <t>노출-접지형, 250V 4구</t>
  </si>
  <si>
    <t>391115ZZ701Z0069</t>
  </si>
  <si>
    <t>391115ZZ701Z0070</t>
  </si>
  <si>
    <t>폴리에틸렌 난연케이블(철거)</t>
  </si>
  <si>
    <t>0.6/1kv F-CV 1C×120㎟</t>
  </si>
  <si>
    <t>391115ZZ701Z0071</t>
  </si>
  <si>
    <t>0.6/1kv F-CV 1C×150㎟</t>
  </si>
  <si>
    <t>391115ZZ701Z0072</t>
  </si>
  <si>
    <t>0.6/1kv F-CV 1C×200㎟</t>
  </si>
  <si>
    <t>391115ZZ701Z0073</t>
  </si>
  <si>
    <t>391115ZZ701Z0074</t>
  </si>
  <si>
    <t>391115ZZ701Z0075</t>
  </si>
  <si>
    <t>391115ZZ701Z0076</t>
  </si>
  <si>
    <t>391115ZZ701Z0077</t>
  </si>
  <si>
    <t>0.6/1kv F-CV 2C×6㎟</t>
  </si>
  <si>
    <t>391115ZZ701Z0078</t>
  </si>
  <si>
    <t>0.6/1kv F-CV 3C×25㎟</t>
  </si>
  <si>
    <t>391115ZZ701Z0079</t>
  </si>
  <si>
    <t>0.6/1kv F-CV 3C×35㎟</t>
  </si>
  <si>
    <t>391115ZZ701Z0080</t>
  </si>
  <si>
    <t>391115ZZ701Z0081</t>
  </si>
  <si>
    <t>391115ZZ701Z0082</t>
  </si>
  <si>
    <t>391115ZZ701Z0083</t>
  </si>
  <si>
    <t>ECA565826062</t>
  </si>
  <si>
    <t>코어드릴</t>
  </si>
  <si>
    <t>15.24cm</t>
  </si>
  <si>
    <t>시간</t>
  </si>
  <si>
    <t>ECA565826063</t>
  </si>
  <si>
    <t>25.40cm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</si>
  <si>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</si>
  <si>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</si>
  <si>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</si>
  <si>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</si>
  <si>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</si>
  <si>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</si>
  <si>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L001010101000081</t>
  </si>
  <si>
    <t>배전전공</t>
  </si>
  <si>
    <t>L001010101000002</t>
  </si>
  <si>
    <t>보통인부</t>
  </si>
  <si>
    <t>L001010101000039</t>
  </si>
  <si>
    <t>배관공</t>
  </si>
  <si>
    <t>L001010101000012</t>
  </si>
  <si>
    <t>용접공</t>
  </si>
  <si>
    <t>L001010101000007</t>
  </si>
  <si>
    <t>형틀목공</t>
  </si>
  <si>
    <t>L001010101000026</t>
  </si>
  <si>
    <t>방수공</t>
  </si>
  <si>
    <t>L001010101000010</t>
  </si>
  <si>
    <t>철판공</t>
  </si>
  <si>
    <t>L001010101000013</t>
  </si>
  <si>
    <t>콘크리트공</t>
  </si>
  <si>
    <t>L001010101000015</t>
  </si>
  <si>
    <t>착암공</t>
  </si>
  <si>
    <t>[ 경기도청 옛청사 신관 및 구관 사무환경개선사 ] - 합산자재목록</t>
  </si>
  <si>
    <t>59750338001</t>
  </si>
  <si>
    <t>59750338002</t>
  </si>
  <si>
    <t>59750338003</t>
  </si>
  <si>
    <t>59750338004</t>
  </si>
  <si>
    <t>59750338006</t>
  </si>
  <si>
    <t>59750338007</t>
  </si>
  <si>
    <t>59750338008</t>
  </si>
  <si>
    <t>59751467014</t>
  </si>
  <si>
    <t>59753097002</t>
  </si>
  <si>
    <t>59753097003</t>
  </si>
  <si>
    <t>59753178001</t>
  </si>
  <si>
    <t>59753017043</t>
  </si>
  <si>
    <t>59753017045</t>
  </si>
  <si>
    <t>59753017065</t>
  </si>
  <si>
    <t>MM496797011</t>
  </si>
  <si>
    <t>MM496797013</t>
  </si>
  <si>
    <t>MM496797031</t>
  </si>
  <si>
    <t>59759017043</t>
  </si>
  <si>
    <t>MM318075001</t>
  </si>
  <si>
    <t>MM318075002</t>
  </si>
  <si>
    <t>MM318075003</t>
  </si>
  <si>
    <t>MM318075004</t>
  </si>
  <si>
    <t>MM318075005</t>
  </si>
  <si>
    <t>MM318075006</t>
  </si>
  <si>
    <t>MM318075007</t>
  </si>
  <si>
    <t>MM318075101</t>
  </si>
  <si>
    <t>MM318075102</t>
  </si>
  <si>
    <t>MM318075103</t>
  </si>
  <si>
    <t>MM318075104</t>
  </si>
  <si>
    <t>MM318075105</t>
  </si>
  <si>
    <t>MM318075106</t>
  </si>
  <si>
    <t>MM318075107</t>
  </si>
  <si>
    <t>59759027063</t>
  </si>
  <si>
    <t>59759027064</t>
  </si>
  <si>
    <t>59759027065</t>
  </si>
  <si>
    <t>59759027066</t>
  </si>
  <si>
    <t>59759027001</t>
  </si>
  <si>
    <t>59753767011</t>
  </si>
  <si>
    <t>59753777102</t>
  </si>
  <si>
    <t>59753777111</t>
  </si>
  <si>
    <t>59753767201</t>
  </si>
  <si>
    <t>59753767261</t>
  </si>
  <si>
    <t>59753767281</t>
  </si>
  <si>
    <t>61455137894</t>
  </si>
  <si>
    <t>59753857021</t>
  </si>
  <si>
    <t>59753857031</t>
  </si>
  <si>
    <t>59753857101</t>
  </si>
  <si>
    <t>59751817211</t>
  </si>
  <si>
    <t>59751817241</t>
  </si>
  <si>
    <t>59751817333</t>
  </si>
  <si>
    <t>59751817336</t>
  </si>
  <si>
    <t>59754967021</t>
  </si>
  <si>
    <t>59754967121</t>
  </si>
  <si>
    <t>59754967501</t>
  </si>
  <si>
    <t>59754967521</t>
  </si>
  <si>
    <t>59754967561</t>
  </si>
  <si>
    <t>59754967571</t>
  </si>
  <si>
    <t>59754967581</t>
  </si>
  <si>
    <t>59754967601</t>
  </si>
  <si>
    <t>59754978705</t>
  </si>
  <si>
    <t>59754978710</t>
  </si>
  <si>
    <t>59754978800</t>
  </si>
  <si>
    <t>59754979105</t>
  </si>
  <si>
    <t>59754979110</t>
  </si>
  <si>
    <t>59754979115</t>
  </si>
  <si>
    <t>59754979125</t>
  </si>
  <si>
    <t>59754979130</t>
  </si>
  <si>
    <t>59754979205</t>
  </si>
  <si>
    <t>59754979210</t>
  </si>
  <si>
    <t>59754979215</t>
  </si>
  <si>
    <t>59754979225</t>
  </si>
  <si>
    <t>59754979230</t>
  </si>
  <si>
    <t>59754979305</t>
  </si>
  <si>
    <t>59754979330</t>
  </si>
  <si>
    <t>59754979405</t>
  </si>
  <si>
    <t>59754979410</t>
  </si>
  <si>
    <t>59754979415</t>
  </si>
  <si>
    <t>59754979430</t>
  </si>
  <si>
    <t>59754979610</t>
  </si>
  <si>
    <t>59754979615</t>
  </si>
  <si>
    <t>59754979630</t>
  </si>
  <si>
    <t>59350187021</t>
  </si>
  <si>
    <t>59759017051</t>
  </si>
  <si>
    <t>59759017053</t>
  </si>
  <si>
    <t>59759017054</t>
  </si>
  <si>
    <t>59759017055</t>
  </si>
  <si>
    <t>59759017056</t>
  </si>
  <si>
    <t>59759017057</t>
  </si>
  <si>
    <t>59759017111</t>
  </si>
  <si>
    <t>59759017112</t>
  </si>
  <si>
    <t>59759017113</t>
  </si>
  <si>
    <t>59759017114</t>
  </si>
  <si>
    <t>59759017115</t>
  </si>
  <si>
    <t>59759017116</t>
  </si>
  <si>
    <t>MM300001801</t>
  </si>
  <si>
    <t>53060807001</t>
  </si>
  <si>
    <t>53060807023</t>
  </si>
  <si>
    <t>56800687101</t>
  </si>
  <si>
    <t>56800687191</t>
  </si>
  <si>
    <t>53060327011</t>
  </si>
  <si>
    <t>MM481669624</t>
  </si>
  <si>
    <t>E1450667003</t>
  </si>
  <si>
    <t>E1450927201</t>
  </si>
  <si>
    <t>E1450927202</t>
  </si>
  <si>
    <t>E1450927203</t>
  </si>
  <si>
    <t>E1450927204</t>
  </si>
  <si>
    <t>E1450927205</t>
  </si>
  <si>
    <t>E1450927206</t>
  </si>
  <si>
    <t>E1450927209</t>
  </si>
  <si>
    <t>E1450927213</t>
  </si>
  <si>
    <t>E1450287509</t>
  </si>
  <si>
    <t>E1450287512</t>
  </si>
  <si>
    <t>E1450287521</t>
  </si>
  <si>
    <t>E1450287522</t>
  </si>
  <si>
    <t>E1450287525</t>
  </si>
  <si>
    <t>E1450287563</t>
  </si>
  <si>
    <t>E1450287564</t>
  </si>
  <si>
    <t>E1450287565</t>
  </si>
  <si>
    <t>E1450287566</t>
  </si>
  <si>
    <t>E1450287568</t>
  </si>
  <si>
    <t>E1450137201</t>
  </si>
  <si>
    <t>MM452120346</t>
  </si>
  <si>
    <t>MM452120356</t>
  </si>
  <si>
    <t>MM452120366</t>
  </si>
  <si>
    <t>MM452120376</t>
  </si>
  <si>
    <t>MM452120386</t>
  </si>
  <si>
    <t>MM452120389</t>
  </si>
  <si>
    <t>MM452120390</t>
  </si>
  <si>
    <t>59301517001</t>
  </si>
  <si>
    <t>59301517002</t>
  </si>
  <si>
    <t>59301517003</t>
  </si>
  <si>
    <t>59301517004</t>
  </si>
  <si>
    <t>59301517005</t>
  </si>
  <si>
    <t>59301517006</t>
  </si>
  <si>
    <t>59301517008</t>
  </si>
  <si>
    <t>59350317205</t>
  </si>
  <si>
    <t>59350317206</t>
  </si>
  <si>
    <t>59350317224</t>
  </si>
  <si>
    <t>59350317301</t>
  </si>
  <si>
    <t>59350317302</t>
  </si>
  <si>
    <t>59350317207</t>
  </si>
  <si>
    <t>59750427105</t>
  </si>
  <si>
    <t>MM300041039</t>
  </si>
  <si>
    <t>59751777101</t>
  </si>
  <si>
    <t>59200257101</t>
  </si>
  <si>
    <t>59750430001</t>
  </si>
  <si>
    <t>61500047406</t>
  </si>
  <si>
    <t>MM300015502</t>
  </si>
  <si>
    <t>MM300015805</t>
  </si>
  <si>
    <t>MM300020705</t>
  </si>
  <si>
    <t>MM300021005</t>
  </si>
  <si>
    <t>MM320620300</t>
  </si>
  <si>
    <t>59300537101</t>
  </si>
  <si>
    <t>E9400177025</t>
  </si>
  <si>
    <t>E9400177027</t>
  </si>
  <si>
    <t>E9400267006</t>
  </si>
  <si>
    <t>E9400267007</t>
  </si>
  <si>
    <t>E9400267008</t>
  </si>
  <si>
    <t>59400267041</t>
  </si>
  <si>
    <t>59400267042</t>
  </si>
  <si>
    <t>59400267044</t>
  </si>
  <si>
    <t>59350287066</t>
  </si>
  <si>
    <t>59750027803</t>
  </si>
  <si>
    <t>59755057153</t>
  </si>
  <si>
    <t>MM300041489</t>
  </si>
  <si>
    <t>MM566585312</t>
  </si>
  <si>
    <t>MM300041593</t>
  </si>
  <si>
    <t>MM300041597</t>
  </si>
  <si>
    <t>MM300041599</t>
  </si>
  <si>
    <t>MM300041600</t>
  </si>
  <si>
    <t>95150557101</t>
  </si>
  <si>
    <t>53100028501</t>
  </si>
  <si>
    <t>53100028601</t>
  </si>
  <si>
    <t>53100327062</t>
  </si>
  <si>
    <t>52100327001</t>
  </si>
  <si>
    <t>53150047131</t>
  </si>
  <si>
    <t>95050017001</t>
  </si>
  <si>
    <t>53401307101</t>
  </si>
  <si>
    <t>55100027011</t>
  </si>
  <si>
    <t>55300057061</t>
  </si>
  <si>
    <t>56100017002</t>
  </si>
  <si>
    <t>54400677001</t>
  </si>
  <si>
    <t>56100087101</t>
  </si>
  <si>
    <t>56100047001</t>
  </si>
  <si>
    <t>95050017111</t>
  </si>
  <si>
    <t>MM034565626</t>
  </si>
  <si>
    <t>MM034565627</t>
  </si>
  <si>
    <t>MM034460517</t>
  </si>
  <si>
    <t>MM034460405</t>
  </si>
  <si>
    <t>MM034460407</t>
  </si>
  <si>
    <t>MM034460406</t>
  </si>
  <si>
    <t>MM034460409</t>
  </si>
  <si>
    <t>MM034460408</t>
  </si>
  <si>
    <t>MM034460410</t>
  </si>
  <si>
    <t>MM034460412</t>
  </si>
  <si>
    <t>MM034460413</t>
  </si>
  <si>
    <t>MM034460414</t>
  </si>
  <si>
    <t>MM034460411</t>
  </si>
  <si>
    <t>MM034460416</t>
  </si>
  <si>
    <t>MM034460417</t>
  </si>
  <si>
    <t>MM034460418</t>
  </si>
  <si>
    <t>MM034460415</t>
  </si>
  <si>
    <t>MM034460419</t>
  </si>
  <si>
    <t>MM034460420</t>
  </si>
  <si>
    <t>MM034460422</t>
  </si>
  <si>
    <t>MM034460423</t>
  </si>
  <si>
    <t>MM034460424</t>
  </si>
  <si>
    <t>MM034460421</t>
  </si>
  <si>
    <t>MM034460426</t>
  </si>
  <si>
    <t>MM034460427</t>
  </si>
  <si>
    <t>MM034460428</t>
  </si>
  <si>
    <t>MM034460425</t>
  </si>
  <si>
    <t>MM034460429</t>
  </si>
  <si>
    <t>MM034460430</t>
  </si>
  <si>
    <t>MM034460431</t>
  </si>
  <si>
    <t>MM034460525</t>
  </si>
  <si>
    <t>MM034460458</t>
  </si>
  <si>
    <t>MM034460459</t>
  </si>
  <si>
    <t>MM034460460</t>
  </si>
  <si>
    <t>MM034460514</t>
  </si>
  <si>
    <t>MM034460467</t>
  </si>
  <si>
    <t>MM034460469</t>
  </si>
  <si>
    <t>MM034460468</t>
  </si>
  <si>
    <t>MM034460505</t>
  </si>
  <si>
    <t>MM034460506</t>
  </si>
  <si>
    <t>MM034460507</t>
  </si>
  <si>
    <t>MM034460508</t>
  </si>
  <si>
    <t>MM970956055</t>
  </si>
  <si>
    <t>MM045961945</t>
  </si>
  <si>
    <t>MM046018025</t>
  </si>
  <si>
    <t>MM046018026</t>
  </si>
  <si>
    <t>MM046018027</t>
  </si>
  <si>
    <t>MM046018028</t>
  </si>
  <si>
    <t>MM046018029</t>
  </si>
  <si>
    <t>MM046018030</t>
  </si>
  <si>
    <t>MM046018031</t>
  </si>
  <si>
    <t>MM046018032</t>
  </si>
  <si>
    <t>MM046018033</t>
  </si>
  <si>
    <t>MM034460515</t>
  </si>
  <si>
    <t>MM034460461</t>
  </si>
  <si>
    <t>MM045782863</t>
  </si>
  <si>
    <t>MM034460495</t>
  </si>
  <si>
    <t>MM034460470</t>
  </si>
  <si>
    <t>MM034460471</t>
  </si>
  <si>
    <t>MM034460472</t>
  </si>
  <si>
    <t>MM034460490</t>
  </si>
  <si>
    <t>MM034460491</t>
  </si>
  <si>
    <t>MM034460492</t>
  </si>
  <si>
    <t>MM034460436</t>
  </si>
  <si>
    <t>MM034460493</t>
  </si>
  <si>
    <t>MM034460494</t>
  </si>
  <si>
    <t>MM034460512</t>
  </si>
  <si>
    <t>MM034460464</t>
  </si>
  <si>
    <t>MM034460511</t>
  </si>
  <si>
    <t>MM034460442</t>
  </si>
  <si>
    <t>MM034460443</t>
  </si>
  <si>
    <t>MM034460444</t>
  </si>
  <si>
    <t>MM034460496</t>
  </si>
  <si>
    <t>MM034460441</t>
  </si>
  <si>
    <t>MM034460447</t>
  </si>
  <si>
    <t>MM034460498</t>
  </si>
  <si>
    <t>MM034460446</t>
  </si>
  <si>
    <t>MM034460448</t>
  </si>
  <si>
    <t>MM034460499</t>
  </si>
  <si>
    <t>MM034460451</t>
  </si>
  <si>
    <t>MM034460503</t>
  </si>
  <si>
    <t>MM034460504</t>
  </si>
  <si>
    <t>MM034460501</t>
  </si>
  <si>
    <t>CA565826062</t>
  </si>
  <si>
    <t>종합적산701</t>
  </si>
  <si>
    <t>CA565826063</t>
  </si>
  <si>
    <t>종합적산713</t>
  </si>
  <si>
    <t>56900017016</t>
  </si>
  <si>
    <t>56900017076</t>
  </si>
  <si>
    <t>56900017031</t>
  </si>
  <si>
    <t>56900017041</t>
  </si>
  <si>
    <t>56900017030</t>
  </si>
  <si>
    <t>56900017056</t>
  </si>
  <si>
    <t>56900017137</t>
  </si>
  <si>
    <t>56900017029</t>
  </si>
  <si>
    <t>56900017104</t>
  </si>
  <si>
    <t>56900017108</t>
  </si>
  <si>
    <t>56900017098</t>
  </si>
  <si>
    <t>289</t>
  </si>
  <si>
    <t>식</t>
  </si>
  <si>
    <t>W200 Conc'두께 150mm이하</t>
  </si>
  <si>
    <t>W300 Conc'두께 150mm이하</t>
  </si>
  <si>
    <t>W500 Conc'두께 150mm이하</t>
  </si>
  <si>
    <t>W600 Conc'두께 150mm이하</t>
  </si>
  <si>
    <t>벽면￠25 Conc'두께 150mm이하</t>
  </si>
  <si>
    <t>벽면￠50 Conc'두께 150mm이하</t>
  </si>
  <si>
    <t>벽면￠75 Conc'두께 150mm이하</t>
  </si>
  <si>
    <t>바닥￠50 Conc'두께 150mm이하</t>
  </si>
  <si>
    <t>바닥￠75 Conc'두께 150mm이하</t>
  </si>
  <si>
    <t>공종줄</t>
    <phoneticPr fontId="2" type="noConversion"/>
  </si>
  <si>
    <t>56930210019</t>
  </si>
  <si>
    <t>ABB111100010</t>
  </si>
  <si>
    <t>제 1호</t>
  </si>
  <si>
    <t>인력터파기</t>
  </si>
  <si>
    <t>보통토사0-1m</t>
  </si>
  <si>
    <t>㎥_</t>
  </si>
  <si>
    <t>56930210029</t>
  </si>
  <si>
    <t>ABD100001010</t>
  </si>
  <si>
    <t>제 2호</t>
  </si>
  <si>
    <t>인력되메우기</t>
  </si>
  <si>
    <t>56950121016</t>
  </si>
  <si>
    <t>EAA110110010</t>
  </si>
  <si>
    <t>제 6호</t>
  </si>
  <si>
    <t>파이프행거</t>
  </si>
  <si>
    <t>16 C</t>
  </si>
  <si>
    <t>56950121022</t>
  </si>
  <si>
    <t>EAA110120010</t>
  </si>
  <si>
    <t>제 7호</t>
  </si>
  <si>
    <t>22 C</t>
  </si>
  <si>
    <t>56950121028</t>
  </si>
  <si>
    <t>EAA110130010</t>
  </si>
  <si>
    <t>제 8호</t>
  </si>
  <si>
    <t>28 C</t>
  </si>
  <si>
    <t>56950121036</t>
  </si>
  <si>
    <t>EAA110140010</t>
  </si>
  <si>
    <t>제 9호</t>
  </si>
  <si>
    <t>36 C</t>
  </si>
  <si>
    <t>56950121042</t>
  </si>
  <si>
    <t>EAA110150010</t>
  </si>
  <si>
    <t>제 10호</t>
  </si>
  <si>
    <t>42 C</t>
  </si>
  <si>
    <t>56950121054</t>
  </si>
  <si>
    <t>EAA110160010</t>
  </si>
  <si>
    <t>제 11호</t>
  </si>
  <si>
    <t>54 C</t>
  </si>
  <si>
    <t>56950150100</t>
  </si>
  <si>
    <t>E56950150100</t>
  </si>
  <si>
    <t>제 12호</t>
  </si>
  <si>
    <t>W100-1단</t>
  </si>
  <si>
    <t>56950150200</t>
  </si>
  <si>
    <t>E56950150200</t>
  </si>
  <si>
    <t>제 13호</t>
  </si>
  <si>
    <t>W200-1단</t>
  </si>
  <si>
    <t>56950155050</t>
  </si>
  <si>
    <t>EAA110400100</t>
  </si>
  <si>
    <t>제 14호</t>
  </si>
  <si>
    <t>파이프지지대</t>
  </si>
  <si>
    <t>W50</t>
  </si>
  <si>
    <t>56950155100</t>
  </si>
  <si>
    <t>EAA110410100</t>
  </si>
  <si>
    <t>제 15호</t>
  </si>
  <si>
    <t>W100</t>
  </si>
  <si>
    <t>56950155300</t>
  </si>
  <si>
    <t>EAA110440100</t>
  </si>
  <si>
    <t>제 16호</t>
  </si>
  <si>
    <t>56950170200</t>
  </si>
  <si>
    <t>E56950170200</t>
  </si>
  <si>
    <t>제 17호</t>
  </si>
  <si>
    <t>케이블트레이행거</t>
  </si>
  <si>
    <t>56950170300</t>
  </si>
  <si>
    <t>E56950170300</t>
  </si>
  <si>
    <t>제 18호</t>
  </si>
  <si>
    <t>W300-1단</t>
  </si>
  <si>
    <t>56950170400</t>
  </si>
  <si>
    <t>E56950170400</t>
  </si>
  <si>
    <t>제 19호</t>
  </si>
  <si>
    <t>W400-1단</t>
  </si>
  <si>
    <t>56950170500</t>
  </si>
  <si>
    <t>E56950170500</t>
  </si>
  <si>
    <t>제 20호</t>
  </si>
  <si>
    <t>W500-1단</t>
  </si>
  <si>
    <t>56950170600</t>
  </si>
  <si>
    <t>E56950170600</t>
  </si>
  <si>
    <t>제 21호</t>
  </si>
  <si>
    <t>W600-1단</t>
  </si>
  <si>
    <t>56950180200</t>
  </si>
  <si>
    <t>E56950180200</t>
  </si>
  <si>
    <t>제 22호</t>
  </si>
  <si>
    <t>케이블트레이지지대</t>
  </si>
  <si>
    <t>56950180300</t>
  </si>
  <si>
    <t>E56950180300</t>
  </si>
  <si>
    <t>제 23호</t>
  </si>
  <si>
    <t>56950180600</t>
  </si>
  <si>
    <t>E56950180600</t>
  </si>
  <si>
    <t>제 24호</t>
  </si>
  <si>
    <t>56959001908</t>
  </si>
  <si>
    <t>E56959001908</t>
  </si>
  <si>
    <t>제 25호</t>
  </si>
  <si>
    <t>케이블트레이행거(내진)</t>
  </si>
  <si>
    <t>56959001909</t>
  </si>
  <si>
    <t>E56959001909</t>
  </si>
  <si>
    <t>제 26호</t>
  </si>
  <si>
    <t>56959001910</t>
  </si>
  <si>
    <t>E56959001910</t>
  </si>
  <si>
    <t>제 27호</t>
  </si>
  <si>
    <t>56959001912</t>
  </si>
  <si>
    <t>E56959001912</t>
  </si>
  <si>
    <t>제 28호</t>
  </si>
  <si>
    <t>56959001913</t>
  </si>
  <si>
    <t>E56959001913</t>
  </si>
  <si>
    <t>제 29호</t>
  </si>
  <si>
    <t>56950180800</t>
  </si>
  <si>
    <t>E56950180800</t>
  </si>
  <si>
    <t>제 30호</t>
  </si>
  <si>
    <t>케이블트레이바닥지지대</t>
  </si>
  <si>
    <t>56950180900</t>
  </si>
  <si>
    <t>E56950180900</t>
  </si>
  <si>
    <t>제 31호</t>
  </si>
  <si>
    <t>56950220930</t>
  </si>
  <si>
    <t>EAE110130100</t>
  </si>
  <si>
    <t>제 32호</t>
  </si>
  <si>
    <t>피뢰침</t>
  </si>
  <si>
    <t>5m(기초부)</t>
  </si>
  <si>
    <t>56953000001</t>
  </si>
  <si>
    <t>ERP881000002</t>
  </si>
  <si>
    <t>제 33호</t>
  </si>
  <si>
    <t>배관용홈파기</t>
  </si>
  <si>
    <t>φ22 이하용</t>
  </si>
  <si>
    <t>56953100975</t>
  </si>
  <si>
    <t>EAB110551500</t>
  </si>
  <si>
    <t>제 34호</t>
  </si>
  <si>
    <t>박스용 구멍따기</t>
  </si>
  <si>
    <t>다운라이트</t>
  </si>
  <si>
    <t>56959000518</t>
  </si>
  <si>
    <t>E56959000518</t>
  </si>
  <si>
    <t>제 35호</t>
  </si>
  <si>
    <t>MCCB BOX</t>
  </si>
  <si>
    <t>MCB 4P125A,CBR 3P50A,2P30A x2</t>
  </si>
  <si>
    <t>56950033093</t>
  </si>
  <si>
    <t>E56950033093</t>
  </si>
  <si>
    <t>제 36호</t>
  </si>
  <si>
    <t>56950033094</t>
  </si>
  <si>
    <t>E56950033094</t>
  </si>
  <si>
    <t>제 37호</t>
  </si>
  <si>
    <t>56950033095</t>
  </si>
  <si>
    <t>E56950033095</t>
  </si>
  <si>
    <t>제 38호</t>
  </si>
  <si>
    <t>56950033096</t>
  </si>
  <si>
    <t>E56950033096</t>
  </si>
  <si>
    <t>제 39호</t>
  </si>
  <si>
    <t>56950033100</t>
  </si>
  <si>
    <t>E56950033100</t>
  </si>
  <si>
    <t>제 40호</t>
  </si>
  <si>
    <t>56950033101</t>
  </si>
  <si>
    <t>E56950033101</t>
  </si>
  <si>
    <t>제 41호</t>
  </si>
  <si>
    <t>56950033102</t>
  </si>
  <si>
    <t>E56950033102</t>
  </si>
  <si>
    <t>제 42호</t>
  </si>
  <si>
    <t>56950033110</t>
  </si>
  <si>
    <t>E56950033110</t>
  </si>
  <si>
    <t>제 43호</t>
  </si>
  <si>
    <t>56950033114</t>
  </si>
  <si>
    <t>E56950033114</t>
  </si>
  <si>
    <t>제 44호</t>
  </si>
  <si>
    <t>56950033122</t>
  </si>
  <si>
    <t>E56950033122</t>
  </si>
  <si>
    <t>제 45호</t>
  </si>
  <si>
    <t>56959001916</t>
  </si>
  <si>
    <t>E56959001916</t>
  </si>
  <si>
    <t>제 46호</t>
  </si>
  <si>
    <t>트레이용구멍뚫기(코어드릴기준)</t>
  </si>
  <si>
    <t>56959001917</t>
  </si>
  <si>
    <t>E56959001917</t>
  </si>
  <si>
    <t>제 47호</t>
  </si>
  <si>
    <t>56959001919</t>
  </si>
  <si>
    <t>E56959001919</t>
  </si>
  <si>
    <t>제 48호</t>
  </si>
  <si>
    <t>56959001903</t>
  </si>
  <si>
    <t>E56959001903</t>
  </si>
  <si>
    <t>제 49호</t>
  </si>
  <si>
    <t>ERP41100002</t>
  </si>
  <si>
    <t>ERP411000002</t>
  </si>
  <si>
    <t>제 50호</t>
  </si>
  <si>
    <t>배관용구멍뚫기(코어드릴기준)</t>
  </si>
  <si>
    <t>ERP41200002</t>
  </si>
  <si>
    <t>ERP412000002</t>
  </si>
  <si>
    <t>제 51호</t>
  </si>
  <si>
    <t>ERP41300002</t>
  </si>
  <si>
    <t>ERP413000002</t>
  </si>
  <si>
    <t>제 52호</t>
  </si>
  <si>
    <t>ERP43200002</t>
  </si>
  <si>
    <t>ERP432000002</t>
  </si>
  <si>
    <t>제 53호</t>
  </si>
  <si>
    <t>ERP43300002</t>
  </si>
  <si>
    <t>ERP433000002</t>
  </si>
  <si>
    <t>제 54호</t>
  </si>
  <si>
    <t>5975A338001</t>
  </si>
  <si>
    <t>E59750338001</t>
  </si>
  <si>
    <t>제 55호</t>
  </si>
  <si>
    <t>5975A338002</t>
  </si>
  <si>
    <t>E59750338002</t>
  </si>
  <si>
    <t>제 56호</t>
  </si>
  <si>
    <t>5975A338003</t>
  </si>
  <si>
    <t>E59750338003</t>
  </si>
  <si>
    <t>제 57호</t>
  </si>
  <si>
    <t>5975A338004</t>
  </si>
  <si>
    <t>E59750338004</t>
  </si>
  <si>
    <t>제 58호</t>
  </si>
  <si>
    <t>5975A338006</t>
  </si>
  <si>
    <t>E59750338006</t>
  </si>
  <si>
    <t>제 59호</t>
  </si>
  <si>
    <t>5975A338007</t>
  </si>
  <si>
    <t>E59750338007</t>
  </si>
  <si>
    <t>제 60호</t>
  </si>
  <si>
    <t>5975A338008</t>
  </si>
  <si>
    <t>E59750338008</t>
  </si>
  <si>
    <t>제 61호</t>
  </si>
  <si>
    <t>5975B467014</t>
  </si>
  <si>
    <t>E59751467014</t>
  </si>
  <si>
    <t>제 62호</t>
  </si>
  <si>
    <t>5975D097002</t>
  </si>
  <si>
    <t>E59753097002</t>
  </si>
  <si>
    <t>제 63호</t>
  </si>
  <si>
    <t>5975D097003</t>
  </si>
  <si>
    <t>E59753097003</t>
  </si>
  <si>
    <t>제 64호</t>
  </si>
  <si>
    <t>5975D178001</t>
  </si>
  <si>
    <t>E59753178001</t>
  </si>
  <si>
    <t>제 65호</t>
  </si>
  <si>
    <t>56959001920</t>
  </si>
  <si>
    <t>E56959001920</t>
  </si>
  <si>
    <t>제 66호</t>
  </si>
  <si>
    <t>56959001921</t>
  </si>
  <si>
    <t>E56959001921</t>
  </si>
  <si>
    <t>제 67호</t>
  </si>
  <si>
    <t>56959001922</t>
  </si>
  <si>
    <t>E56959001922</t>
  </si>
  <si>
    <t>제 68호</t>
  </si>
  <si>
    <t>5975J017043</t>
  </si>
  <si>
    <t>E59759017043</t>
  </si>
  <si>
    <t>제 69호</t>
  </si>
  <si>
    <t>56959001976</t>
  </si>
  <si>
    <t>E56959001976</t>
  </si>
  <si>
    <t>제 70호</t>
  </si>
  <si>
    <t>5975D767011</t>
  </si>
  <si>
    <t>E59753767011</t>
  </si>
  <si>
    <t>제 71호</t>
  </si>
  <si>
    <t>5975D777102</t>
  </si>
  <si>
    <t>E59753777102</t>
  </si>
  <si>
    <t>제 72호</t>
  </si>
  <si>
    <t>5975D777111</t>
  </si>
  <si>
    <t>E59753777111</t>
  </si>
  <si>
    <t>제 73호</t>
  </si>
  <si>
    <t>6145F137894</t>
  </si>
  <si>
    <t>E61455137894</t>
  </si>
  <si>
    <t>제 74호</t>
  </si>
  <si>
    <t>5975D857021</t>
  </si>
  <si>
    <t>E59753857021</t>
  </si>
  <si>
    <t>제 75호</t>
  </si>
  <si>
    <t>5975D857031</t>
  </si>
  <si>
    <t>E59753857031</t>
  </si>
  <si>
    <t>제 76호</t>
  </si>
  <si>
    <t>5975D857101</t>
  </si>
  <si>
    <t>E59753857101</t>
  </si>
  <si>
    <t>제 77호</t>
  </si>
  <si>
    <t>5975B817211</t>
  </si>
  <si>
    <t>E59751817211</t>
  </si>
  <si>
    <t>제 78호</t>
  </si>
  <si>
    <t>5975B817241</t>
  </si>
  <si>
    <t>E59751817241</t>
  </si>
  <si>
    <t>제 79호</t>
  </si>
  <si>
    <t>5975B817333</t>
  </si>
  <si>
    <t>E59751817333</t>
  </si>
  <si>
    <t>제 80호</t>
  </si>
  <si>
    <t>5975B817336</t>
  </si>
  <si>
    <t>E59751817336</t>
  </si>
  <si>
    <t>제 81호</t>
  </si>
  <si>
    <t>5975E967021</t>
  </si>
  <si>
    <t>E59754967021</t>
  </si>
  <si>
    <t>제 82호</t>
  </si>
  <si>
    <t>5975E967121</t>
  </si>
  <si>
    <t>E59754967121</t>
  </si>
  <si>
    <t>제 83호</t>
  </si>
  <si>
    <t>5975E979105</t>
  </si>
  <si>
    <t>E59754979105</t>
  </si>
  <si>
    <t>제 84호</t>
  </si>
  <si>
    <t>5975E979110</t>
  </si>
  <si>
    <t>E59754979110</t>
  </si>
  <si>
    <t>제 85호</t>
  </si>
  <si>
    <t>5975E979115</t>
  </si>
  <si>
    <t>E59754979115</t>
  </si>
  <si>
    <t>제 86호</t>
  </si>
  <si>
    <t>5975E979125</t>
  </si>
  <si>
    <t>E59754979125</t>
  </si>
  <si>
    <t>제 87호</t>
  </si>
  <si>
    <t>5975E979130</t>
  </si>
  <si>
    <t>E59754979130</t>
  </si>
  <si>
    <t>제 88호</t>
  </si>
  <si>
    <t>5975E978705</t>
  </si>
  <si>
    <t>E59754978705</t>
  </si>
  <si>
    <t>제 89호</t>
  </si>
  <si>
    <t>5975E978710</t>
  </si>
  <si>
    <t>E59754978710</t>
  </si>
  <si>
    <t>제 90호</t>
  </si>
  <si>
    <t>5975E979205</t>
  </si>
  <si>
    <t>E59754979205</t>
  </si>
  <si>
    <t>제 91호</t>
  </si>
  <si>
    <t>5975E979210</t>
  </si>
  <si>
    <t>E59754979210</t>
  </si>
  <si>
    <t>제 92호</t>
  </si>
  <si>
    <t>5975E979215</t>
  </si>
  <si>
    <t>E59754979215</t>
  </si>
  <si>
    <t>제 93호</t>
  </si>
  <si>
    <t>5975E979225</t>
  </si>
  <si>
    <t>E59754979225</t>
  </si>
  <si>
    <t>제 94호</t>
  </si>
  <si>
    <t>5975E979230</t>
  </si>
  <si>
    <t>E59754979230</t>
  </si>
  <si>
    <t>제 95호</t>
  </si>
  <si>
    <t>5975E979305</t>
  </si>
  <si>
    <t>E59754979305</t>
  </si>
  <si>
    <t>제 96호</t>
  </si>
  <si>
    <t>5975E979330</t>
  </si>
  <si>
    <t>E59754979330</t>
  </si>
  <si>
    <t>제 97호</t>
  </si>
  <si>
    <t>5975E979405</t>
  </si>
  <si>
    <t>E59754979405</t>
  </si>
  <si>
    <t>제 98호</t>
  </si>
  <si>
    <t>5975E979410</t>
  </si>
  <si>
    <t>E59754979410</t>
  </si>
  <si>
    <t>제 99호</t>
  </si>
  <si>
    <t>5975E979415</t>
  </si>
  <si>
    <t>E59754979415</t>
  </si>
  <si>
    <t>제 100호</t>
  </si>
  <si>
    <t>5975E979430</t>
  </si>
  <si>
    <t>E59754979430</t>
  </si>
  <si>
    <t>제 101호</t>
  </si>
  <si>
    <t>5975E979610</t>
  </si>
  <si>
    <t>E59754979610</t>
  </si>
  <si>
    <t>제 102호</t>
  </si>
  <si>
    <t>5975E979615</t>
  </si>
  <si>
    <t>E59754979615</t>
  </si>
  <si>
    <t>제 103호</t>
  </si>
  <si>
    <t>5975E979630</t>
  </si>
  <si>
    <t>E59754979630</t>
  </si>
  <si>
    <t>제 104호</t>
  </si>
  <si>
    <t>5935A187021</t>
  </si>
  <si>
    <t>E59350187021</t>
  </si>
  <si>
    <t>제 105호</t>
  </si>
  <si>
    <t>56959001923</t>
  </si>
  <si>
    <t>E56959001923</t>
  </si>
  <si>
    <t>제 106호</t>
  </si>
  <si>
    <t>E145A667003</t>
  </si>
  <si>
    <t>EE1450667003</t>
  </si>
  <si>
    <t>제 107호</t>
  </si>
  <si>
    <t>E145A927201</t>
  </si>
  <si>
    <t>EE1450927201</t>
  </si>
  <si>
    <t>제 108호</t>
  </si>
  <si>
    <t>E145A927202</t>
  </si>
  <si>
    <t>EE1450927202</t>
  </si>
  <si>
    <t>제 109호</t>
  </si>
  <si>
    <t>E145A927203</t>
  </si>
  <si>
    <t>EE1450927203</t>
  </si>
  <si>
    <t>제 110호</t>
  </si>
  <si>
    <t>E145A927204</t>
  </si>
  <si>
    <t>EE1450927204</t>
  </si>
  <si>
    <t>제 111호</t>
  </si>
  <si>
    <t>E145A927205</t>
  </si>
  <si>
    <t>EE1450927205</t>
  </si>
  <si>
    <t>제 112호</t>
  </si>
  <si>
    <t>E145A927206</t>
  </si>
  <si>
    <t>EE1450927206</t>
  </si>
  <si>
    <t>제 113호</t>
  </si>
  <si>
    <t>E145A927209</t>
  </si>
  <si>
    <t>EE1450927209</t>
  </si>
  <si>
    <t>제 114호</t>
  </si>
  <si>
    <t>E145A927213</t>
  </si>
  <si>
    <t>EE1450927213</t>
  </si>
  <si>
    <t>제 115호</t>
  </si>
  <si>
    <t>E145A287509</t>
  </si>
  <si>
    <t>EE1450287509</t>
  </si>
  <si>
    <t>제 116호</t>
  </si>
  <si>
    <t>E145A287512</t>
  </si>
  <si>
    <t>EE1450287512</t>
  </si>
  <si>
    <t>제 117호</t>
  </si>
  <si>
    <t>E145A287521</t>
  </si>
  <si>
    <t>EE1450287521</t>
  </si>
  <si>
    <t>제 118호</t>
  </si>
  <si>
    <t>E145A287522</t>
  </si>
  <si>
    <t>EE1450287522</t>
  </si>
  <si>
    <t>제 119호</t>
  </si>
  <si>
    <t>E145A287525</t>
  </si>
  <si>
    <t>EE1450287525</t>
  </si>
  <si>
    <t>제 120호</t>
  </si>
  <si>
    <t>E145A287563</t>
  </si>
  <si>
    <t>EE1450287563</t>
  </si>
  <si>
    <t>제 121호</t>
  </si>
  <si>
    <t>E145A287564</t>
  </si>
  <si>
    <t>EE1450287564</t>
  </si>
  <si>
    <t>제 122호</t>
  </si>
  <si>
    <t>E145A287565</t>
  </si>
  <si>
    <t>EE1450287565</t>
  </si>
  <si>
    <t>제 123호</t>
  </si>
  <si>
    <t>E145A287566</t>
  </si>
  <si>
    <t>EE1450287566</t>
  </si>
  <si>
    <t>제 124호</t>
  </si>
  <si>
    <t>E145A287568</t>
  </si>
  <si>
    <t>EE1450287568</t>
  </si>
  <si>
    <t>제 125호</t>
  </si>
  <si>
    <t>E145A137201</t>
  </si>
  <si>
    <t>EE1450137201</t>
  </si>
  <si>
    <t>제 126호</t>
  </si>
  <si>
    <t>56959001924</t>
  </si>
  <si>
    <t>E56959001924</t>
  </si>
  <si>
    <t>제 127호</t>
  </si>
  <si>
    <t>56959001925</t>
  </si>
  <si>
    <t>E56959001925</t>
  </si>
  <si>
    <t>제 128호</t>
  </si>
  <si>
    <t>56959001926</t>
  </si>
  <si>
    <t>E56959001926</t>
  </si>
  <si>
    <t>제 129호</t>
  </si>
  <si>
    <t>56959001927</t>
  </si>
  <si>
    <t>E56959001927</t>
  </si>
  <si>
    <t>제 130호</t>
  </si>
  <si>
    <t>56959001928</t>
  </si>
  <si>
    <t>E56959001928</t>
  </si>
  <si>
    <t>제 131호</t>
  </si>
  <si>
    <t>56959001929</t>
  </si>
  <si>
    <t>E56959001929</t>
  </si>
  <si>
    <t>제 132호</t>
  </si>
  <si>
    <t>56959001930</t>
  </si>
  <si>
    <t>E56959001930</t>
  </si>
  <si>
    <t>제 133호</t>
  </si>
  <si>
    <t>5930B517001</t>
  </si>
  <si>
    <t>E59301517001</t>
  </si>
  <si>
    <t>제 134호</t>
  </si>
  <si>
    <t>5930B517002</t>
  </si>
  <si>
    <t>E59301517002</t>
  </si>
  <si>
    <t>제 135호</t>
  </si>
  <si>
    <t>5930B517003</t>
  </si>
  <si>
    <t>E59301517003</t>
  </si>
  <si>
    <t>제 136호</t>
  </si>
  <si>
    <t>5930B517004</t>
  </si>
  <si>
    <t>E59301517004</t>
  </si>
  <si>
    <t>제 137호</t>
  </si>
  <si>
    <t>5930B517005</t>
  </si>
  <si>
    <t>E59301517005</t>
  </si>
  <si>
    <t>제 138호</t>
  </si>
  <si>
    <t>5930B517006</t>
  </si>
  <si>
    <t>E59301517006</t>
  </si>
  <si>
    <t>제 139호</t>
  </si>
  <si>
    <t>5930B517008</t>
  </si>
  <si>
    <t>E59301517008</t>
  </si>
  <si>
    <t>제 140호</t>
  </si>
  <si>
    <t>56959001975</t>
  </si>
  <si>
    <t>E56959001975</t>
  </si>
  <si>
    <t>제 141호</t>
  </si>
  <si>
    <t>5935A317205</t>
  </si>
  <si>
    <t>E59350317205</t>
  </si>
  <si>
    <t>제 142호</t>
  </si>
  <si>
    <t>5935A317206</t>
  </si>
  <si>
    <t>E59350317206</t>
  </si>
  <si>
    <t>제 143호</t>
  </si>
  <si>
    <t>5935A317224</t>
  </si>
  <si>
    <t>E59350317224</t>
  </si>
  <si>
    <t>제 144호</t>
  </si>
  <si>
    <t>5935A317301</t>
  </si>
  <si>
    <t>E59350317301</t>
  </si>
  <si>
    <t>제 145호</t>
  </si>
  <si>
    <t>5935A317302</t>
  </si>
  <si>
    <t>E59350317302</t>
  </si>
  <si>
    <t>제 146호</t>
  </si>
  <si>
    <t>5935A317207</t>
  </si>
  <si>
    <t>E59350317207</t>
  </si>
  <si>
    <t>제 147호</t>
  </si>
  <si>
    <t>5975A427105</t>
  </si>
  <si>
    <t>E59750427105</t>
  </si>
  <si>
    <t>제 148호</t>
  </si>
  <si>
    <t>5975A430001</t>
  </si>
  <si>
    <t>E59750430001</t>
  </si>
  <si>
    <t>제 149호</t>
  </si>
  <si>
    <t>56959001931</t>
  </si>
  <si>
    <t>E56959001931</t>
  </si>
  <si>
    <t>제 150호</t>
  </si>
  <si>
    <t>E940A177025</t>
  </si>
  <si>
    <t>EE9400177025</t>
  </si>
  <si>
    <t>제 151호</t>
  </si>
  <si>
    <t>E940A177027</t>
  </si>
  <si>
    <t>EE9400177027</t>
  </si>
  <si>
    <t>제 152호</t>
  </si>
  <si>
    <t>E940A267006</t>
  </si>
  <si>
    <t>EE9400267006</t>
  </si>
  <si>
    <t>제 153호</t>
  </si>
  <si>
    <t>E940A267007</t>
  </si>
  <si>
    <t>EE9400267007</t>
  </si>
  <si>
    <t>제 154호</t>
  </si>
  <si>
    <t>E940A267008</t>
  </si>
  <si>
    <t>EE9400267008</t>
  </si>
  <si>
    <t>제 155호</t>
  </si>
  <si>
    <t>5940A267041</t>
  </si>
  <si>
    <t>E59400267041</t>
  </si>
  <si>
    <t>제 156호</t>
  </si>
  <si>
    <t>5940A267042</t>
  </si>
  <si>
    <t>E59400267042</t>
  </si>
  <si>
    <t>제 157호</t>
  </si>
  <si>
    <t>5940A267044</t>
  </si>
  <si>
    <t>E59400267044</t>
  </si>
  <si>
    <t>제 158호</t>
  </si>
  <si>
    <t>5935A287066</t>
  </si>
  <si>
    <t>E59350287066</t>
  </si>
  <si>
    <t>제 159호</t>
  </si>
  <si>
    <t>56959001980</t>
  </si>
  <si>
    <t>E56959001980</t>
  </si>
  <si>
    <t>제 160호</t>
  </si>
  <si>
    <t>56959001981</t>
  </si>
  <si>
    <t>E56959001981</t>
  </si>
  <si>
    <t>제 161호</t>
  </si>
  <si>
    <t>56959001982</t>
  </si>
  <si>
    <t>E56959001982</t>
  </si>
  <si>
    <t>제 162호</t>
  </si>
  <si>
    <t>56959001983</t>
  </si>
  <si>
    <t>E56959001983</t>
  </si>
  <si>
    <t>제 163호</t>
  </si>
  <si>
    <t>56959001984</t>
  </si>
  <si>
    <t>E56959001984</t>
  </si>
  <si>
    <t>제 164호</t>
  </si>
  <si>
    <t>56959001985</t>
  </si>
  <si>
    <t>E56959001985</t>
  </si>
  <si>
    <t>제 165호</t>
  </si>
  <si>
    <t>56959001935</t>
  </si>
  <si>
    <t>E56959001935</t>
  </si>
  <si>
    <t>제 166호</t>
  </si>
  <si>
    <t>56959001936</t>
  </si>
  <si>
    <t>E56959001936</t>
  </si>
  <si>
    <t>제 167호</t>
  </si>
  <si>
    <t>56959001937</t>
  </si>
  <si>
    <t>E56959001937</t>
  </si>
  <si>
    <t>제 168호</t>
  </si>
  <si>
    <t>56959001938</t>
  </si>
  <si>
    <t>E56959001938</t>
  </si>
  <si>
    <t>제 169호</t>
  </si>
  <si>
    <t>56959001939</t>
  </si>
  <si>
    <t>E56959001939</t>
  </si>
  <si>
    <t>제 170호</t>
  </si>
  <si>
    <t>56959001940</t>
  </si>
  <si>
    <t>E56959001940</t>
  </si>
  <si>
    <t>제 171호</t>
  </si>
  <si>
    <t>56959001941</t>
  </si>
  <si>
    <t>E56959001941</t>
  </si>
  <si>
    <t>제 172호</t>
  </si>
  <si>
    <t>56959001942</t>
  </si>
  <si>
    <t>E56959001942</t>
  </si>
  <si>
    <t>제 173호</t>
  </si>
  <si>
    <t>56959001943</t>
  </si>
  <si>
    <t>E56959001943</t>
  </si>
  <si>
    <t>제 174호</t>
  </si>
  <si>
    <t>56959001944</t>
  </si>
  <si>
    <t>E56959001944</t>
  </si>
  <si>
    <t>제 175호</t>
  </si>
  <si>
    <t>56959001945</t>
  </si>
  <si>
    <t>E56959001945</t>
  </si>
  <si>
    <t>제 176호</t>
  </si>
  <si>
    <t>56959001946</t>
  </si>
  <si>
    <t>E56959001946</t>
  </si>
  <si>
    <t>제 177호</t>
  </si>
  <si>
    <t>56959001947</t>
  </si>
  <si>
    <t>E56959001947</t>
  </si>
  <si>
    <t>제 178호</t>
  </si>
  <si>
    <t>56959001948</t>
  </si>
  <si>
    <t>E56959001948</t>
  </si>
  <si>
    <t>제 179호</t>
  </si>
  <si>
    <t>56959001949</t>
  </si>
  <si>
    <t>E56959001949</t>
  </si>
  <si>
    <t>제 180호</t>
  </si>
  <si>
    <t>56959001950</t>
  </si>
  <si>
    <t>E56959001950</t>
  </si>
  <si>
    <t>제 181호</t>
  </si>
  <si>
    <t>56959001951</t>
  </si>
  <si>
    <t>E56959001951</t>
  </si>
  <si>
    <t>제 182호</t>
  </si>
  <si>
    <t>56959001952</t>
  </si>
  <si>
    <t>E56959001952</t>
  </si>
  <si>
    <t>제 183호</t>
  </si>
  <si>
    <t>56959001953</t>
  </si>
  <si>
    <t>E56959001953</t>
  </si>
  <si>
    <t>제 184호</t>
  </si>
  <si>
    <t>56959001954</t>
  </si>
  <si>
    <t>E56959001954</t>
  </si>
  <si>
    <t>제 185호</t>
  </si>
  <si>
    <t>56959001955</t>
  </si>
  <si>
    <t>E56959001955</t>
  </si>
  <si>
    <t>제 186호</t>
  </si>
  <si>
    <t>56959001956</t>
  </si>
  <si>
    <t>E56959001956</t>
  </si>
  <si>
    <t>제 187호</t>
  </si>
  <si>
    <t>56959001957</t>
  </si>
  <si>
    <t>E56959001957</t>
  </si>
  <si>
    <t>제 188호</t>
  </si>
  <si>
    <t>56959001958</t>
  </si>
  <si>
    <t>E56959001958</t>
  </si>
  <si>
    <t>제 189호</t>
  </si>
  <si>
    <t>56959001959</t>
  </si>
  <si>
    <t>E56959001959</t>
  </si>
  <si>
    <t>제 190호</t>
  </si>
  <si>
    <t>56959001960</t>
  </si>
  <si>
    <t>E56959001960</t>
  </si>
  <si>
    <t>제 191호</t>
  </si>
  <si>
    <t>56959001961</t>
  </si>
  <si>
    <t>E56959001961</t>
  </si>
  <si>
    <t>제 192호</t>
  </si>
  <si>
    <t>56959001969</t>
  </si>
  <si>
    <t>E56959001969</t>
  </si>
  <si>
    <t>제 193호</t>
  </si>
  <si>
    <t>56959001970</t>
  </si>
  <si>
    <t>E56959001970</t>
  </si>
  <si>
    <t>제 194호</t>
  </si>
  <si>
    <t>56959001971</t>
  </si>
  <si>
    <t>E56959001971</t>
  </si>
  <si>
    <t>제 195호</t>
  </si>
  <si>
    <t>56959001972</t>
  </si>
  <si>
    <t>E56959001972</t>
  </si>
  <si>
    <t>제 196호</t>
  </si>
  <si>
    <t>56959001962</t>
  </si>
  <si>
    <t>E56959001962</t>
  </si>
  <si>
    <t>제 197호</t>
  </si>
  <si>
    <t>56959001963</t>
  </si>
  <si>
    <t>E56959001963</t>
  </si>
  <si>
    <t>제 198호</t>
  </si>
  <si>
    <t>56959001964</t>
  </si>
  <si>
    <t>E56959001964</t>
  </si>
  <si>
    <t>제 199호</t>
  </si>
  <si>
    <t>56959001974</t>
  </si>
  <si>
    <t>E56959001974</t>
  </si>
  <si>
    <t>제 200호</t>
  </si>
  <si>
    <t>56959001988</t>
  </si>
  <si>
    <t>E56959001988</t>
  </si>
  <si>
    <t>제 201호</t>
  </si>
  <si>
    <t>56959001986</t>
  </si>
  <si>
    <t>E56959001986</t>
  </si>
  <si>
    <t>제 202호</t>
  </si>
  <si>
    <t>56959001987</t>
  </si>
  <si>
    <t>E56959001987</t>
  </si>
  <si>
    <t>제 203호</t>
  </si>
  <si>
    <t>56959001966</t>
  </si>
  <si>
    <t>E56959001966</t>
  </si>
  <si>
    <t>제 204호</t>
  </si>
  <si>
    <t>56959001968</t>
  </si>
  <si>
    <t>E56959001968</t>
  </si>
  <si>
    <t>제 205호</t>
  </si>
  <si>
    <t>56959001967</t>
  </si>
  <si>
    <t>E56959001967</t>
  </si>
  <si>
    <t>제 206호</t>
  </si>
  <si>
    <t>56959001965</t>
  </si>
  <si>
    <t>E56959001965</t>
  </si>
  <si>
    <t>제 207호</t>
  </si>
  <si>
    <t>56959001992</t>
  </si>
  <si>
    <t>E56959001992</t>
  </si>
  <si>
    <t>제 208호</t>
  </si>
  <si>
    <t>56959001993</t>
  </si>
  <si>
    <t>E56959001993</t>
  </si>
  <si>
    <t>제 209호</t>
  </si>
  <si>
    <t>56959001989</t>
  </si>
  <si>
    <t>E56959001989</t>
  </si>
  <si>
    <t>제 210호</t>
  </si>
  <si>
    <t>56959001990</t>
  </si>
  <si>
    <t>E56959001990</t>
  </si>
  <si>
    <t>제 211호</t>
  </si>
  <si>
    <t>56959001991</t>
  </si>
  <si>
    <t>E56959001991</t>
  </si>
  <si>
    <t>제 212호</t>
  </si>
  <si>
    <t>56959001995</t>
  </si>
  <si>
    <t>E56959001995</t>
  </si>
  <si>
    <t>제 213호</t>
  </si>
  <si>
    <t>56959001996</t>
  </si>
  <si>
    <t>E56959001996</t>
  </si>
  <si>
    <t>제 214호</t>
  </si>
  <si>
    <t>56959001994</t>
  </si>
  <si>
    <t>E56959001994</t>
  </si>
  <si>
    <t>제 215호</t>
  </si>
  <si>
    <t>56959001997</t>
  </si>
  <si>
    <t>E56959001997</t>
  </si>
  <si>
    <t>제 216호</t>
  </si>
  <si>
    <t>56959001998</t>
  </si>
  <si>
    <t>E56959001998</t>
  </si>
  <si>
    <t>제 217호</t>
  </si>
  <si>
    <t>56959002002</t>
  </si>
  <si>
    <t>E56959002002</t>
  </si>
  <si>
    <t>제 218호</t>
  </si>
  <si>
    <t>56959001999</t>
  </si>
  <si>
    <t>E56959001999</t>
  </si>
  <si>
    <t>제 219호</t>
  </si>
  <si>
    <t>56959002000</t>
  </si>
  <si>
    <t>E56959002000</t>
  </si>
  <si>
    <t>제 220호</t>
  </si>
  <si>
    <t>56959002001</t>
  </si>
  <si>
    <t>E56959002001</t>
  </si>
  <si>
    <t>제 221호</t>
  </si>
  <si>
    <t>56959001973</t>
  </si>
  <si>
    <t>E56959001973</t>
  </si>
  <si>
    <t>제 222호</t>
  </si>
  <si>
    <t>56959001977</t>
  </si>
  <si>
    <t>E56959001977</t>
  </si>
  <si>
    <t>제 223호</t>
  </si>
  <si>
    <t>56959001978</t>
  </si>
  <si>
    <t>E56959001978</t>
  </si>
  <si>
    <t>제 224호</t>
  </si>
  <si>
    <t>56959001979</t>
  </si>
  <si>
    <t>E56959001979</t>
  </si>
  <si>
    <t>제 225호</t>
  </si>
  <si>
    <t>56959001932</t>
  </si>
  <si>
    <t>E56959001932</t>
  </si>
  <si>
    <t>제 226호</t>
  </si>
  <si>
    <t>56959001933</t>
  </si>
  <si>
    <t>E56959001933</t>
  </si>
  <si>
    <t>제 227호</t>
  </si>
  <si>
    <t>56959001934</t>
  </si>
  <si>
    <t>E56959001934</t>
  </si>
  <si>
    <t>제 228호</t>
  </si>
  <si>
    <t>합계줄</t>
  </si>
  <si>
    <t>( 합       계 )</t>
  </si>
  <si>
    <t>0101</t>
  </si>
  <si>
    <t>0102</t>
  </si>
  <si>
    <t>0103</t>
  </si>
  <si>
    <t>0104</t>
  </si>
  <si>
    <t>0105</t>
  </si>
  <si>
    <t>0106</t>
  </si>
  <si>
    <t>0107</t>
  </si>
  <si>
    <t>0108</t>
  </si>
  <si>
    <t>1.구관::1-1.전력간선공사</t>
  </si>
  <si>
    <t>1.구관::1-2.동력설비공사</t>
  </si>
  <si>
    <t>1.구관::1-3.전등설비공사</t>
  </si>
  <si>
    <t>1.구관::1-4.전열설비공사</t>
  </si>
  <si>
    <t>1.구관::1-5.냉난방 및 전열교환기설비공사</t>
  </si>
  <si>
    <t>1.구관::1-6.피뢰침설치공사</t>
  </si>
  <si>
    <t>1.구관::1-7.CABLE TRAY 설치공사</t>
  </si>
  <si>
    <t>1.구관::1-8.전기철거공사</t>
  </si>
  <si>
    <t>총줄수-&gt;</t>
  </si>
  <si>
    <t>471</t>
  </si>
  <si>
    <t>01</t>
  </si>
  <si>
    <t>1.구관</t>
  </si>
  <si>
    <t>Total</t>
  </si>
  <si>
    <t>55</t>
  </si>
  <si>
    <t>본 파일은 이지테크에서 2번 옵션으로 만들었습니다.</t>
  </si>
  <si>
    <t>번호</t>
    <phoneticPr fontId="2" type="noConversion"/>
  </si>
  <si>
    <t>…</t>
    <phoneticPr fontId="2" type="noConversion"/>
  </si>
  <si>
    <t>코드</t>
    <phoneticPr fontId="2" type="noConversion"/>
  </si>
  <si>
    <t>명   칭</t>
    <phoneticPr fontId="2" type="noConversion"/>
  </si>
  <si>
    <t>규   격</t>
    <phoneticPr fontId="2" type="noConversion"/>
  </si>
  <si>
    <t>단위</t>
    <phoneticPr fontId="2" type="noConversion"/>
  </si>
  <si>
    <t>수량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</si>
  <si>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</si>
  <si>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</si>
  <si>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</si>
  <si>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</si>
  <si>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계</t>
    <phoneticPr fontId="2" type="noConversion"/>
  </si>
  <si>
    <t>비고</t>
    <phoneticPr fontId="2" type="noConversion"/>
  </si>
  <si>
    <t>노임 계산 정보</t>
    <phoneticPr fontId="2" type="noConversion"/>
  </si>
  <si>
    <t>부속재 및 손료</t>
    <phoneticPr fontId="2" type="noConversion"/>
  </si>
  <si>
    <t>번호</t>
    <phoneticPr fontId="2" type="noConversion"/>
  </si>
  <si>
    <t>공종코드</t>
    <phoneticPr fontId="2" type="noConversion"/>
  </si>
  <si>
    <t>코드</t>
    <phoneticPr fontId="2" type="noConversion"/>
  </si>
  <si>
    <t>명   칭</t>
    <phoneticPr fontId="2" type="noConversion"/>
  </si>
  <si>
    <t>규   격</t>
    <phoneticPr fontId="2" type="noConversion"/>
  </si>
  <si>
    <t>단위</t>
    <phoneticPr fontId="2" type="noConversion"/>
  </si>
  <si>
    <t>수량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</si>
  <si>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</si>
  <si>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</si>
  <si>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</si>
  <si>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계</t>
    <phoneticPr fontId="2" type="noConversion"/>
  </si>
  <si>
    <t>비고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</si>
  <si>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</si>
  <si>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</si>
  <si>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</si>
  <si>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</si>
  <si>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CD배관재</t>
    <phoneticPr fontId="2" type="noConversion"/>
  </si>
  <si>
    <t>일반배관재</t>
    <phoneticPr fontId="2" type="noConversion"/>
  </si>
  <si>
    <t>소모재</t>
    <phoneticPr fontId="2" type="noConversion"/>
  </si>
  <si>
    <t>자재계</t>
    <phoneticPr fontId="2" type="noConversion"/>
  </si>
  <si>
    <t>단가</t>
    <phoneticPr fontId="2" type="noConversion"/>
  </si>
  <si>
    <t>금액</t>
    <phoneticPr fontId="2" type="noConversion"/>
  </si>
  <si>
    <t>공종줄</t>
    <phoneticPr fontId="2" type="noConversion"/>
  </si>
  <si>
    <t>공종줄</t>
    <phoneticPr fontId="2" type="noConversion"/>
  </si>
  <si>
    <t xml:space="preserve">[ 공사명 ] </t>
    <phoneticPr fontId="8" type="noConversion"/>
  </si>
  <si>
    <t>비          목</t>
    <phoneticPr fontId="8" type="noConversion"/>
  </si>
  <si>
    <t>구      성      비</t>
    <phoneticPr fontId="2" type="noConversion"/>
  </si>
  <si>
    <t>비      고</t>
    <phoneticPr fontId="2" type="noConversion"/>
  </si>
  <si>
    <t xml:space="preserve">순  공  사  원  가 </t>
    <phoneticPr fontId="2" type="noConversion"/>
  </si>
  <si>
    <t>재료비</t>
    <phoneticPr fontId="8" type="noConversion"/>
  </si>
  <si>
    <t>직  접  재  료  비</t>
    <phoneticPr fontId="2" type="noConversion"/>
  </si>
  <si>
    <t>간  접  재  료  비</t>
    <phoneticPr fontId="2" type="noConversion"/>
  </si>
  <si>
    <t>작업설·부설물(△)</t>
    <phoneticPr fontId="2" type="noConversion"/>
  </si>
  <si>
    <t>[   소       계   ]</t>
    <phoneticPr fontId="2" type="noConversion"/>
  </si>
  <si>
    <t>직  접  노  무  비</t>
    <phoneticPr fontId="2" type="noConversion"/>
  </si>
  <si>
    <t>간  접  노  무  비</t>
    <phoneticPr fontId="2" type="noConversion"/>
  </si>
  <si>
    <t>경   비</t>
    <phoneticPr fontId="2" type="noConversion"/>
  </si>
  <si>
    <t>기   계    경   비</t>
    <phoneticPr fontId="8" type="noConversion"/>
  </si>
  <si>
    <t>산  재  보  험  료</t>
    <phoneticPr fontId="8" type="noConversion"/>
  </si>
  <si>
    <t>고  용  보  험  료</t>
    <phoneticPr fontId="8" type="noConversion"/>
  </si>
  <si>
    <t>건  강  보  험  료</t>
    <phoneticPr fontId="8" type="noConversion"/>
  </si>
  <si>
    <t>노인장기요양보험료</t>
    <phoneticPr fontId="2" type="noConversion"/>
  </si>
  <si>
    <t>연  금  보  혐  료</t>
    <phoneticPr fontId="8" type="noConversion"/>
  </si>
  <si>
    <t>퇴 직 공 제 부 금 비</t>
    <phoneticPr fontId="8" type="noConversion"/>
  </si>
  <si>
    <t>산업안전보건관리비</t>
    <phoneticPr fontId="8" type="noConversion"/>
  </si>
  <si>
    <t>a,b중 작은금액적용</t>
    <phoneticPr fontId="2" type="noConversion"/>
  </si>
  <si>
    <t>a.{(재료비+직접노무비)×2.28%＋4,325,000 }×1.2</t>
    <phoneticPr fontId="2" type="noConversion"/>
  </si>
  <si>
    <t>a.(재료비+직접노무비)×적용율×1.2</t>
    <phoneticPr fontId="2" type="noConversion"/>
  </si>
  <si>
    <t>b.(재료비+직접노무비+도급자관급)×2.28%＋4,325,000</t>
    <phoneticPr fontId="2" type="noConversion"/>
  </si>
  <si>
    <t>b.(재료비+직접노무비+도급자관급)×적용율</t>
    <phoneticPr fontId="2" type="noConversion"/>
  </si>
  <si>
    <t>기   타   경   비</t>
    <phoneticPr fontId="8" type="noConversion"/>
  </si>
  <si>
    <t>[  순 공 사 원 가 합 계  ]</t>
    <phoneticPr fontId="2" type="noConversion"/>
  </si>
  <si>
    <t>일    반    관    리    비</t>
    <phoneticPr fontId="8" type="noConversion"/>
  </si>
  <si>
    <t>이                      윤</t>
    <phoneticPr fontId="8" type="noConversion"/>
  </si>
  <si>
    <t>공      급      가      액</t>
    <phoneticPr fontId="2" type="noConversion"/>
  </si>
  <si>
    <t>부    가    가    치    세</t>
    <phoneticPr fontId="8" type="noConversion"/>
  </si>
  <si>
    <t>도   급   공   사   비</t>
    <phoneticPr fontId="8" type="noConversion"/>
  </si>
  <si>
    <t>관   급   자   관   급</t>
    <phoneticPr fontId="8" type="noConversion"/>
  </si>
  <si>
    <t>도   급   자   관   급</t>
    <phoneticPr fontId="8" type="noConversion"/>
  </si>
  <si>
    <t xml:space="preserve"> VAT 포함</t>
    <phoneticPr fontId="2" type="noConversion"/>
  </si>
  <si>
    <t>고     자     재</t>
    <phoneticPr fontId="2" type="noConversion"/>
  </si>
  <si>
    <t>[   총    공    사    비   ]</t>
    <phoneticPr fontId="2" type="noConversion"/>
  </si>
  <si>
    <t>107</t>
  </si>
  <si>
    <t>1.도급관관급</t>
  </si>
  <si>
    <t>1-1.분전반(부가세포함)</t>
  </si>
  <si>
    <t>1-2.조명기구(부가세포함)</t>
  </si>
  <si>
    <t>1.도급관관급::1-1.분전반(부가세포함)</t>
  </si>
  <si>
    <t>010101</t>
  </si>
  <si>
    <t>1-1-1.구관</t>
  </si>
  <si>
    <t>1.도급관관급::1-2.조명기구(부가세포함)</t>
  </si>
  <si>
    <t>010201</t>
  </si>
  <si>
    <t>1-2-1.구관</t>
  </si>
  <si>
    <t>133</t>
  </si>
  <si>
    <t>1.도급관관급::1-1.분전반(부가세포함)::1-1-1.구관</t>
  </si>
  <si>
    <t>MM034393030</t>
  </si>
  <si>
    <t>MM034393035</t>
  </si>
  <si>
    <t>MM034393044</t>
  </si>
  <si>
    <t>MM034393031</t>
  </si>
  <si>
    <t>MM034393032</t>
  </si>
  <si>
    <t>MM034393033</t>
  </si>
  <si>
    <t>MM034393034</t>
  </si>
  <si>
    <t>MM034393036</t>
  </si>
  <si>
    <t>MM034393037</t>
  </si>
  <si>
    <t>MM034393038</t>
  </si>
  <si>
    <t>MM034393039</t>
  </si>
  <si>
    <t>MM034393040</t>
  </si>
  <si>
    <t>MM034393041</t>
  </si>
  <si>
    <t>MM034393042</t>
  </si>
  <si>
    <t>MM034393043</t>
  </si>
  <si>
    <t>MM034393045</t>
  </si>
  <si>
    <t>MM034393046</t>
  </si>
  <si>
    <t>MM034393047</t>
  </si>
  <si>
    <t>MM034393048</t>
  </si>
  <si>
    <t>MM034393049</t>
  </si>
  <si>
    <t>MM034393050</t>
  </si>
  <si>
    <t>MM034393051</t>
  </si>
  <si>
    <t>MM034393052</t>
  </si>
  <si>
    <t>MM034393053</t>
  </si>
  <si>
    <t>MM034393054</t>
  </si>
  <si>
    <t>MM034393055</t>
  </si>
  <si>
    <t>MM034393056</t>
  </si>
  <si>
    <t>1.도급관관급::1-2.조명기구(부가세포함)::1-2-1.구관</t>
  </si>
  <si>
    <t>MM033239264</t>
  </si>
  <si>
    <t>MM033239265</t>
  </si>
  <si>
    <t>MM033239266</t>
  </si>
  <si>
    <t>MM033410900</t>
  </si>
  <si>
    <t>MM960656254</t>
  </si>
  <si>
    <t>MM960662978</t>
  </si>
  <si>
    <t>품   명</t>
    <phoneticPr fontId="2" type="noConversion"/>
  </si>
  <si>
    <t>가닥</t>
    <phoneticPr fontId="2" type="noConversion"/>
  </si>
  <si>
    <t>중량</t>
    <phoneticPr fontId="2" type="noConversion"/>
  </si>
  <si>
    <t>중량계</t>
    <phoneticPr fontId="2" type="noConversion"/>
  </si>
  <si>
    <t>구관</t>
    <phoneticPr fontId="2" type="noConversion"/>
  </si>
  <si>
    <t>폴리에틸렌 난연케이블</t>
    <phoneticPr fontId="2" type="noConversion"/>
  </si>
  <si>
    <t>PANEL BOARD</t>
    <phoneticPr fontId="2" type="noConversion"/>
  </si>
  <si>
    <t>[ 합 계 ]</t>
    <phoneticPr fontId="2" type="noConversion"/>
  </si>
  <si>
    <t>금  액</t>
    <phoneticPr fontId="2" type="noConversion"/>
  </si>
  <si>
    <t>고동</t>
    <phoneticPr fontId="2" type="noConversion"/>
  </si>
  <si>
    <t>경기도청 옛청사 구관 사무환경개선사업</t>
    <phoneticPr fontId="2" type="noConversion"/>
  </si>
  <si>
    <t>임금채권부담금</t>
    <phoneticPr fontId="2" type="noConversion"/>
  </si>
  <si>
    <t>석 면 분 담 금</t>
    <phoneticPr fontId="2" type="noConversion"/>
  </si>
  <si>
    <t>경기도청 옛청사 구관 사무환경개선 전기공사(총괄)</t>
    <phoneticPr fontId="2" type="noConversion"/>
  </si>
  <si>
    <t>금 액</t>
    <phoneticPr fontId="2" type="noConversion"/>
  </si>
  <si>
    <t>[ 경기도청 옛청사 구관 사무환경개선 전기공사(총괄) ]</t>
    <phoneticPr fontId="2" type="noConversion"/>
  </si>
  <si>
    <t>순계약금액(공급가액+도급자관급)*0.26477%</t>
    <phoneticPr fontId="2" type="noConversion"/>
  </si>
  <si>
    <t>손  해  배  상  공  제  료</t>
    <phoneticPr fontId="2" type="noConversion"/>
  </si>
  <si>
    <t>십원단위 절사</t>
    <phoneticPr fontId="2" type="noConversion"/>
  </si>
  <si>
    <t>금액 : 일십사억일천칠백사십팔만육천팔십원정 ( ₩1,417,486,080 )</t>
  </si>
  <si>
    <t xml:space="preserve"> 직접노무비×17.9%</t>
  </si>
  <si>
    <t xml:space="preserve"> 노무비×3.56%</t>
  </si>
  <si>
    <t xml:space="preserve"> 노무비×1.01%</t>
  </si>
  <si>
    <t xml:space="preserve"> 직접노무비×3.595%</t>
  </si>
  <si>
    <t xml:space="preserve"> 건강보험료×13.14%</t>
  </si>
  <si>
    <t xml:space="preserve"> 직접노무비×4.75%</t>
  </si>
  <si>
    <t xml:space="preserve"> 직접노무비×2.3%</t>
  </si>
  <si>
    <t xml:space="preserve"> (재료비＋노무비)×5.2%</t>
  </si>
  <si>
    <t xml:space="preserve"> 노무비×0.006%</t>
  </si>
  <si>
    <t xml:space="preserve"> 노무비×0.09%</t>
  </si>
  <si>
    <t xml:space="preserve"> 순공사원가×6.5%</t>
  </si>
  <si>
    <t xml:space="preserve"> (노무비＋경비＋일반관리비)×15%</t>
  </si>
  <si>
    <t xml:space="preserve"> 공급가액×10%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</si>
</sst>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.0000_ "/>
    <numFmt numFmtId="179" formatCode="#,###;\-#,###"/>
    <numFmt numFmtId="180" formatCode="&quot;₩&quot;#,##0"/>
    <numFmt numFmtId="181" formatCode="0.0%"/>
    <numFmt numFmtId="182" formatCode="#,###&quot;원 절사  &quot;"/>
    <numFmt numFmtId="183" formatCode="&quot;제비율 :                                        &quot;#,###.000\ &quot;%&quot;"/>
    <numFmt numFmtId="184" formatCode="_ * #,##0_ ;_ * \-#,##0_ ;_ * &quot;-&quot;_ ;_ @_ "/>
    <numFmt numFmtId="185" formatCode="_(&quot;$&quot;* #,##0_);_(&quot;$&quot;* \(#,##0\);_(&quot;$&quot;* &quot;-&quot;_);_(@_)"/>
    <numFmt numFmtId="186" formatCode="&quot;₩&quot;#,##0;&quot;₩&quot;&quot;₩&quot;&quot;₩&quot;&quot;₩&quot;\-#,##0"/>
    <numFmt numFmtId="187" formatCode="&quot;₩&quot;#,##0;&quot;₩&quot;&quot;₩&quot;&quot;₩&quot;&quot;₩&quot;\-&quot;₩&quot;#,##0"/>
    <numFmt numFmtId="188" formatCode="&quot;₩&quot;#,##0;[Red]&quot;₩&quot;&quot;₩&quot;&quot;₩&quot;&quot;₩&quot;\-#,##0"/>
    <numFmt numFmtId="189" formatCode="_-* #,##0.00_-;&quot;₩&quot;&quot;₩&quot;\-* #,##0.00_-;_-* &quot;-&quot;??_-;_-@_-"/>
    <numFmt numFmtId="190" formatCode="_-&quot;₩&quot;* #,##0.00_-;&quot;₩&quot;&quot;₩&quot;\-&quot;₩&quot;* #,##0.00_-;_-&quot;₩&quot;* &quot;-&quot;??_-;_-@_-"/>
    <numFmt numFmtId="191" formatCode="&quot;₩&quot;#,##0.00;&quot;₩&quot;&quot;₩&quot;&quot;₩&quot;&quot;₩&quot;\-#,##0.00"/>
    <numFmt numFmtId="192" formatCode="_-* #,##0.00_-;\-* #,##0.00_-;_-* &quot;-&quot;_-;_-@_-"/>
    <numFmt numFmtId="193" formatCode="_-* #,##0.000_-;\-* #,##0.000_-;_-* &quot;-&quot;_-;_-@_-"/>
  </numFmts>
  <fonts count="4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sz val="10"/>
      <name val="돋움"/>
      <family val="3"/>
      <charset val="129"/>
    </font>
    <font>
      <b/>
      <sz val="20"/>
      <name val="굴림체"/>
      <family val="3"/>
      <charset val="129"/>
    </font>
    <font>
      <sz val="20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sz val="8"/>
      <color indexed="12"/>
      <name val="굴림"/>
      <family val="3"/>
      <charset val="129"/>
    </font>
    <font>
      <b/>
      <sz val="11"/>
      <name val="굴림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10"/>
      <color indexed="36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8.5"/>
      <color indexed="36"/>
      <name val="굴림체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견고딕"/>
      <family val="1"/>
      <charset val="129"/>
    </font>
    <font>
      <b/>
      <sz val="10"/>
      <color rgb="FF0000CC"/>
      <name val="굴림체"/>
      <family val="3"/>
      <charset val="129"/>
    </font>
    <font>
      <sz val="11"/>
      <color rgb="FF000000"/>
      <name val="돋움"/>
      <family val="3"/>
      <charset val="129"/>
    </font>
    <font>
      <sz val="10"/>
      <color rgb="FFFF0000"/>
      <name val="돋움체"/>
      <family val="3"/>
      <charset val="129"/>
    </font>
    <font>
      <sz val="12"/>
      <color rgb="FFFF0000"/>
      <name val="돋움체"/>
      <family val="3"/>
      <charset val="129"/>
    </font>
    <font>
      <sz val="10"/>
      <color rgb="FFFF0000"/>
      <name val="굴림체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9">
    <xf numFmtId="0" fontId="0" fillId="0" borderId="0"/>
    <xf numFmtId="0" fontId="22" fillId="0" borderId="0"/>
    <xf numFmtId="0" fontId="23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185" fontId="1" fillId="0" borderId="0" applyFill="0" applyBorder="0" applyAlignment="0"/>
    <xf numFmtId="0" fontId="26" fillId="0" borderId="0" applyNumberFormat="0" applyFill="0" applyBorder="0" applyAlignment="0" applyProtection="0">
      <alignment vertical="top"/>
      <protection locked="0"/>
    </xf>
    <xf numFmtId="38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NumberFormat="0" applyAlignment="0">
      <alignment horizontal="left"/>
    </xf>
    <xf numFmtId="0" fontId="1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9" fillId="0" borderId="0" applyNumberFormat="0" applyAlignment="0">
      <alignment horizontal="left"/>
    </xf>
    <xf numFmtId="38" fontId="30" fillId="2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3" borderId="3" applyNumberFormat="0" applyBorder="0" applyAlignment="0" applyProtection="0"/>
    <xf numFmtId="0" fontId="1" fillId="0" borderId="0"/>
    <xf numFmtId="0" fontId="27" fillId="0" borderId="0"/>
    <xf numFmtId="10" fontId="27" fillId="0" borderId="0" applyFont="0" applyFill="0" applyBorder="0" applyAlignment="0" applyProtection="0"/>
    <xf numFmtId="30" fontId="32" fillId="0" borderId="0" applyNumberFormat="0" applyFill="0" applyBorder="0" applyAlignment="0" applyProtection="0">
      <alignment horizontal="left"/>
    </xf>
    <xf numFmtId="40" fontId="33" fillId="0" borderId="0" applyBorder="0">
      <alignment horizontal="right"/>
    </xf>
    <xf numFmtId="0" fontId="34" fillId="0" borderId="0" applyNumberFormat="0" applyFill="0" applyBorder="0" applyAlignment="0" applyProtection="0">
      <alignment vertical="top"/>
      <protection locked="0"/>
    </xf>
    <xf numFmtId="186" fontId="22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40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39" fillId="0" borderId="0"/>
    <xf numFmtId="187" fontId="1" fillId="0" borderId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0" fontId="40" fillId="0" borderId="0">
      <alignment horizontal="center" vertical="center"/>
    </xf>
    <xf numFmtId="4" fontId="36" fillId="0" borderId="0">
      <protection locked="0"/>
    </xf>
    <xf numFmtId="188" fontId="22" fillId="0" borderId="0">
      <protection locked="0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189" fontId="22" fillId="0" borderId="0">
      <protection locked="0"/>
    </xf>
    <xf numFmtId="0" fontId="1" fillId="0" borderId="0"/>
    <xf numFmtId="0" fontId="17" fillId="0" borderId="0"/>
    <xf numFmtId="0" fontId="1" fillId="0" borderId="0"/>
    <xf numFmtId="0" fontId="1" fillId="0" borderId="0"/>
    <xf numFmtId="0" fontId="36" fillId="0" borderId="4">
      <protection locked="0"/>
    </xf>
    <xf numFmtId="190" fontId="22" fillId="0" borderId="0">
      <protection locked="0"/>
    </xf>
    <xf numFmtId="191" fontId="22" fillId="0" borderId="0">
      <protection locked="0"/>
    </xf>
    <xf numFmtId="0" fontId="42" fillId="0" borderId="0">
      <alignment vertical="center"/>
    </xf>
    <xf numFmtId="0" fontId="22" fillId="0" borderId="0"/>
  </cellStyleXfs>
  <cellXfs count="186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/>
    <xf numFmtId="49" fontId="4" fillId="0" borderId="3" xfId="0" applyNumberFormat="1" applyFont="1" applyBorder="1" applyAlignment="1">
      <alignment horizontal="left"/>
    </xf>
    <xf numFmtId="49" fontId="4" fillId="0" borderId="5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left"/>
    </xf>
    <xf numFmtId="0" fontId="4" fillId="0" borderId="0" xfId="0" applyNumberFormat="1" applyFont="1"/>
    <xf numFmtId="0" fontId="4" fillId="0" borderId="6" xfId="0" applyNumberFormat="1" applyFont="1" applyBorder="1"/>
    <xf numFmtId="0" fontId="4" fillId="0" borderId="3" xfId="0" applyNumberFormat="1" applyFont="1" applyBorder="1"/>
    <xf numFmtId="0" fontId="7" fillId="4" borderId="3" xfId="0" applyFont="1" applyFill="1" applyBorder="1" applyAlignment="1">
      <alignment horizontal="center"/>
    </xf>
    <xf numFmtId="49" fontId="8" fillId="0" borderId="0" xfId="0" applyNumberFormat="1" applyFont="1" applyAlignment="1">
      <alignment horizontal="right"/>
    </xf>
    <xf numFmtId="179" fontId="4" fillId="0" borderId="6" xfId="0" applyNumberFormat="1" applyFont="1" applyBorder="1" applyAlignment="1"/>
    <xf numFmtId="179" fontId="4" fillId="0" borderId="3" xfId="0" applyNumberFormat="1" applyFont="1" applyBorder="1" applyAlignment="1"/>
    <xf numFmtId="176" fontId="4" fillId="0" borderId="0" xfId="0" applyNumberFormat="1" applyFont="1" applyFill="1" applyBorder="1" applyAlignment="1">
      <alignment horizontal="center"/>
    </xf>
    <xf numFmtId="49" fontId="4" fillId="5" borderId="7" xfId="0" applyNumberFormat="1" applyFont="1" applyFill="1" applyBorder="1" applyAlignment="1">
      <alignment horizontal="left"/>
    </xf>
    <xf numFmtId="0" fontId="4" fillId="5" borderId="8" xfId="0" applyNumberFormat="1" applyFont="1" applyFill="1" applyBorder="1" applyAlignment="1">
      <alignment horizontal="center"/>
    </xf>
    <xf numFmtId="0" fontId="4" fillId="5" borderId="9" xfId="0" applyNumberFormat="1" applyFont="1" applyFill="1" applyBorder="1" applyAlignment="1">
      <alignment horizontal="center"/>
    </xf>
    <xf numFmtId="0" fontId="4" fillId="0" borderId="5" xfId="0" applyNumberFormat="1" applyFont="1" applyBorder="1"/>
    <xf numFmtId="179" fontId="4" fillId="0" borderId="5" xfId="0" applyNumberFormat="1" applyFont="1" applyBorder="1" applyAlignment="1"/>
    <xf numFmtId="0" fontId="9" fillId="5" borderId="3" xfId="0" applyFont="1" applyFill="1" applyBorder="1"/>
    <xf numFmtId="0" fontId="11" fillId="0" borderId="0" xfId="0" applyNumberFormat="1" applyFont="1" applyAlignment="1">
      <alignment vertical="center"/>
    </xf>
    <xf numFmtId="49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3" xfId="0" applyNumberFormat="1" applyFont="1" applyBorder="1" applyAlignment="1">
      <alignment horizontal="center" vertical="center"/>
    </xf>
    <xf numFmtId="179" fontId="11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1" fillId="0" borderId="3" xfId="0" applyNumberFormat="1" applyFont="1" applyBorder="1" applyAlignment="1">
      <alignment vertical="center"/>
    </xf>
    <xf numFmtId="0" fontId="11" fillId="0" borderId="3" xfId="0" applyNumberFormat="1" applyFont="1" applyBorder="1" applyAlignment="1">
      <alignment vertical="center"/>
    </xf>
    <xf numFmtId="179" fontId="11" fillId="0" borderId="3" xfId="0" applyNumberFormat="1" applyFont="1" applyBorder="1" applyAlignment="1">
      <alignment vertical="center"/>
    </xf>
    <xf numFmtId="0" fontId="11" fillId="0" borderId="0" xfId="0" applyNumberFormat="1" applyFont="1" applyAlignment="1">
      <alignment horizontal="center" vertical="center"/>
    </xf>
    <xf numFmtId="179" fontId="11" fillId="0" borderId="0" xfId="0" applyNumberFormat="1" applyFont="1" applyAlignment="1">
      <alignment vertical="center"/>
    </xf>
    <xf numFmtId="0" fontId="11" fillId="0" borderId="0" xfId="0" applyNumberFormat="1" applyFont="1" applyAlignment="1">
      <alignment horizontal="right" vertical="center"/>
    </xf>
    <xf numFmtId="49" fontId="11" fillId="0" borderId="0" xfId="0" applyNumberFormat="1" applyFont="1" applyAlignment="1" applyProtection="1">
      <alignment vertical="center"/>
    </xf>
    <xf numFmtId="49" fontId="11" fillId="0" borderId="0" xfId="0" applyNumberFormat="1" applyFont="1" applyAlignment="1" applyProtection="1">
      <alignment horizontal="center" vertical="center"/>
    </xf>
    <xf numFmtId="0" fontId="11" fillId="0" borderId="3" xfId="0" applyFont="1" applyBorder="1" applyAlignment="1">
      <alignment vertical="center"/>
    </xf>
    <xf numFmtId="179" fontId="11" fillId="0" borderId="0" xfId="0" applyNumberFormat="1" applyFont="1" applyAlignment="1">
      <alignment horizontal="center" vertical="center"/>
    </xf>
    <xf numFmtId="179" fontId="11" fillId="0" borderId="3" xfId="40" applyNumberFormat="1" applyFont="1" applyBorder="1" applyAlignment="1">
      <alignment vertical="center"/>
    </xf>
    <xf numFmtId="0" fontId="13" fillId="6" borderId="0" xfId="53" quotePrefix="1" applyFont="1" applyFill="1" applyBorder="1" applyAlignment="1">
      <alignment horizontal="center" vertical="center"/>
    </xf>
    <xf numFmtId="0" fontId="14" fillId="0" borderId="0" xfId="53" applyFont="1" applyAlignment="1">
      <alignment vertical="center"/>
    </xf>
    <xf numFmtId="0" fontId="15" fillId="6" borderId="0" xfId="53" applyFont="1" applyFill="1" applyBorder="1" applyAlignment="1">
      <alignment horizontal="right" vertical="center"/>
    </xf>
    <xf numFmtId="0" fontId="15" fillId="6" borderId="0" xfId="53" applyNumberFormat="1" applyFont="1" applyFill="1" applyBorder="1" applyAlignment="1">
      <alignment horizontal="left" vertical="center"/>
    </xf>
    <xf numFmtId="49" fontId="15" fillId="6" borderId="0" xfId="53" applyNumberFormat="1" applyFont="1" applyFill="1" applyBorder="1" applyAlignment="1">
      <alignment horizontal="left" vertical="center"/>
    </xf>
    <xf numFmtId="0" fontId="15" fillId="6" borderId="0" xfId="53" applyFont="1" applyFill="1" applyBorder="1" applyAlignment="1">
      <alignment horizontal="left" vertical="center"/>
    </xf>
    <xf numFmtId="0" fontId="16" fillId="0" borderId="0" xfId="53" applyFont="1" applyAlignment="1">
      <alignment vertical="center"/>
    </xf>
    <xf numFmtId="0" fontId="15" fillId="6" borderId="10" xfId="53" applyFont="1" applyFill="1" applyBorder="1" applyAlignment="1">
      <alignment horizontal="center" vertical="center"/>
    </xf>
    <xf numFmtId="0" fontId="15" fillId="6" borderId="11" xfId="53" applyFont="1" applyFill="1" applyBorder="1" applyAlignment="1">
      <alignment horizontal="center" vertical="center"/>
    </xf>
    <xf numFmtId="0" fontId="16" fillId="6" borderId="14" xfId="53" applyFont="1" applyFill="1" applyBorder="1" applyAlignment="1">
      <alignment horizontal="centerContinuous" vertical="center"/>
    </xf>
    <xf numFmtId="41" fontId="16" fillId="6" borderId="14" xfId="41" applyFont="1" applyFill="1" applyBorder="1" applyAlignment="1">
      <alignment horizontal="right" vertical="center"/>
    </xf>
    <xf numFmtId="0" fontId="16" fillId="6" borderId="15" xfId="53" applyFont="1" applyFill="1" applyBorder="1" applyAlignment="1">
      <alignment horizontal="left" vertical="center"/>
    </xf>
    <xf numFmtId="0" fontId="16" fillId="6" borderId="16" xfId="53" applyFont="1" applyFill="1" applyBorder="1" applyAlignment="1">
      <alignment horizontal="centerContinuous" vertical="center"/>
    </xf>
    <xf numFmtId="41" fontId="16" fillId="6" borderId="16" xfId="41" applyFont="1" applyFill="1" applyBorder="1" applyAlignment="1">
      <alignment horizontal="right" vertical="center"/>
    </xf>
    <xf numFmtId="0" fontId="16" fillId="6" borderId="17" xfId="53" applyFont="1" applyFill="1" applyBorder="1" applyAlignment="1">
      <alignment horizontal="left" vertical="center"/>
    </xf>
    <xf numFmtId="181" fontId="16" fillId="6" borderId="15" xfId="53" quotePrefix="1" applyNumberFormat="1" applyFont="1" applyFill="1" applyBorder="1" applyAlignment="1">
      <alignment horizontal="left" vertical="center"/>
    </xf>
    <xf numFmtId="0" fontId="18" fillId="0" borderId="0" xfId="51" quotePrefix="1" applyFont="1" applyAlignment="1">
      <alignment horizontal="left" vertical="center"/>
    </xf>
    <xf numFmtId="0" fontId="16" fillId="0" borderId="0" xfId="51" applyFont="1" applyAlignment="1">
      <alignment horizontal="center" vertical="center"/>
    </xf>
    <xf numFmtId="0" fontId="16" fillId="0" borderId="0" xfId="51" quotePrefix="1" applyFont="1" applyAlignment="1">
      <alignment horizontal="left" vertical="center"/>
    </xf>
    <xf numFmtId="181" fontId="16" fillId="6" borderId="18" xfId="53" quotePrefix="1" applyNumberFormat="1" applyFont="1" applyFill="1" applyBorder="1" applyAlignment="1">
      <alignment horizontal="left" vertical="center"/>
    </xf>
    <xf numFmtId="0" fontId="16" fillId="0" borderId="0" xfId="51" applyFont="1" applyAlignment="1">
      <alignment horizontal="left" vertical="center"/>
    </xf>
    <xf numFmtId="42" fontId="18" fillId="0" borderId="0" xfId="48" applyFont="1" applyAlignment="1">
      <alignment horizontal="left" vertical="center"/>
    </xf>
    <xf numFmtId="41" fontId="19" fillId="6" borderId="15" xfId="53" applyNumberFormat="1" applyFont="1" applyFill="1" applyBorder="1" applyAlignment="1">
      <alignment horizontal="left" vertical="center" wrapText="1"/>
    </xf>
    <xf numFmtId="0" fontId="16" fillId="6" borderId="15" xfId="53" quotePrefix="1" applyFont="1" applyFill="1" applyBorder="1" applyAlignment="1">
      <alignment horizontal="left" vertical="center"/>
    </xf>
    <xf numFmtId="41" fontId="16" fillId="6" borderId="3" xfId="41" applyFont="1" applyFill="1" applyBorder="1" applyAlignment="1">
      <alignment horizontal="right" vertical="center"/>
    </xf>
    <xf numFmtId="0" fontId="16" fillId="6" borderId="19" xfId="53" applyFont="1" applyFill="1" applyBorder="1" applyAlignment="1">
      <alignment horizontal="left" vertical="center"/>
    </xf>
    <xf numFmtId="3" fontId="16" fillId="6" borderId="20" xfId="53" quotePrefix="1" applyNumberFormat="1" applyFont="1" applyFill="1" applyBorder="1" applyAlignment="1">
      <alignment horizontal="left" vertical="center"/>
    </xf>
    <xf numFmtId="0" fontId="16" fillId="6" borderId="3" xfId="53" applyFont="1" applyFill="1" applyBorder="1" applyAlignment="1">
      <alignment vertical="center"/>
    </xf>
    <xf numFmtId="182" fontId="20" fillId="0" borderId="20" xfId="41" applyNumberFormat="1" applyFont="1" applyBorder="1" applyAlignment="1">
      <alignment vertical="center" shrinkToFit="1"/>
    </xf>
    <xf numFmtId="0" fontId="16" fillId="6" borderId="20" xfId="53" applyFont="1" applyFill="1" applyBorder="1" applyAlignment="1">
      <alignment horizontal="left" vertical="center"/>
    </xf>
    <xf numFmtId="179" fontId="4" fillId="0" borderId="3" xfId="0" applyNumberFormat="1" applyFont="1" applyBorder="1" applyAlignment="1">
      <alignment vertical="center" shrinkToFit="1"/>
    </xf>
    <xf numFmtId="0" fontId="16" fillId="6" borderId="21" xfId="53" applyFont="1" applyFill="1" applyBorder="1" applyAlignment="1">
      <alignment horizontal="center" vertical="center"/>
    </xf>
    <xf numFmtId="41" fontId="16" fillId="6" borderId="21" xfId="41" applyFont="1" applyFill="1" applyBorder="1" applyAlignment="1">
      <alignment horizontal="right" vertical="center"/>
    </xf>
    <xf numFmtId="0" fontId="16" fillId="6" borderId="22" xfId="53" applyFont="1" applyFill="1" applyBorder="1" applyAlignment="1">
      <alignment horizontal="center" vertical="center"/>
    </xf>
    <xf numFmtId="0" fontId="17" fillId="0" borderId="0" xfId="53" applyFont="1" applyBorder="1" applyAlignment="1">
      <alignment vertical="center"/>
    </xf>
    <xf numFmtId="0" fontId="17" fillId="0" borderId="0" xfId="53" applyFont="1" applyBorder="1" applyAlignment="1">
      <alignment horizontal="right" vertical="center"/>
    </xf>
    <xf numFmtId="0" fontId="16" fillId="0" borderId="0" xfId="53" applyFont="1" applyBorder="1" applyAlignment="1">
      <alignment horizontal="right" vertical="center"/>
    </xf>
    <xf numFmtId="0" fontId="16" fillId="0" borderId="0" xfId="53" applyFont="1" applyBorder="1" applyAlignment="1">
      <alignment horizontal="left" vertical="center"/>
    </xf>
    <xf numFmtId="0" fontId="17" fillId="0" borderId="23" xfId="53" applyFont="1" applyBorder="1" applyAlignment="1">
      <alignment vertical="center"/>
    </xf>
    <xf numFmtId="0" fontId="17" fillId="0" borderId="0" xfId="53" applyFont="1" applyAlignment="1">
      <alignment vertical="center"/>
    </xf>
    <xf numFmtId="3" fontId="17" fillId="0" borderId="0" xfId="53" applyNumberFormat="1" applyFont="1" applyAlignment="1">
      <alignment horizontal="right" vertical="center"/>
    </xf>
    <xf numFmtId="183" fontId="21" fillId="0" borderId="0" xfId="41" applyNumberFormat="1" applyFont="1" applyBorder="1" applyAlignment="1">
      <alignment vertical="center"/>
    </xf>
    <xf numFmtId="9" fontId="16" fillId="0" borderId="0" xfId="37" applyFont="1" applyAlignment="1">
      <alignment horizontal="left" vertical="center"/>
    </xf>
    <xf numFmtId="0" fontId="16" fillId="0" borderId="0" xfId="53" applyFont="1" applyAlignment="1">
      <alignment horizontal="right" vertical="center"/>
    </xf>
    <xf numFmtId="0" fontId="16" fillId="0" borderId="0" xfId="53" applyFont="1" applyAlignment="1">
      <alignment horizontal="left" vertical="center"/>
    </xf>
    <xf numFmtId="177" fontId="16" fillId="0" borderId="0" xfId="37" applyNumberFormat="1" applyFont="1" applyAlignment="1">
      <alignment horizontal="right" vertical="center"/>
    </xf>
    <xf numFmtId="177" fontId="16" fillId="0" borderId="0" xfId="37" applyNumberFormat="1" applyFont="1" applyAlignment="1">
      <alignment horizontal="left" vertical="center"/>
    </xf>
    <xf numFmtId="41" fontId="17" fillId="0" borderId="0" xfId="40" applyFont="1" applyAlignment="1">
      <alignment horizontal="right" vertical="center"/>
    </xf>
    <xf numFmtId="41" fontId="17" fillId="0" borderId="0" xfId="53" applyNumberFormat="1" applyFont="1" applyAlignment="1">
      <alignment horizontal="right" vertical="center"/>
    </xf>
    <xf numFmtId="0" fontId="17" fillId="0" borderId="0" xfId="53" applyFont="1" applyAlignment="1">
      <alignment horizontal="right" vertical="center"/>
    </xf>
    <xf numFmtId="41" fontId="5" fillId="0" borderId="24" xfId="40" applyFont="1" applyBorder="1" applyAlignment="1">
      <alignment vertical="center"/>
    </xf>
    <xf numFmtId="41" fontId="3" fillId="0" borderId="24" xfId="40" applyFont="1" applyBorder="1" applyAlignment="1">
      <alignment vertical="center"/>
    </xf>
    <xf numFmtId="192" fontId="3" fillId="0" borderId="24" xfId="40" applyNumberFormat="1" applyFont="1" applyBorder="1" applyAlignment="1">
      <alignment vertical="center"/>
    </xf>
    <xf numFmtId="41" fontId="5" fillId="0" borderId="0" xfId="40" applyFont="1" applyAlignment="1">
      <alignment vertical="center"/>
    </xf>
    <xf numFmtId="41" fontId="5" fillId="0" borderId="3" xfId="40" applyFont="1" applyBorder="1" applyAlignment="1">
      <alignment horizontal="center" vertical="center"/>
    </xf>
    <xf numFmtId="41" fontId="3" fillId="0" borderId="3" xfId="40" applyFont="1" applyBorder="1" applyAlignment="1">
      <alignment horizontal="center" vertical="center"/>
    </xf>
    <xf numFmtId="193" fontId="3" fillId="0" borderId="3" xfId="40" applyNumberFormat="1" applyFont="1" applyBorder="1" applyAlignment="1">
      <alignment horizontal="center" vertical="center"/>
    </xf>
    <xf numFmtId="192" fontId="3" fillId="0" borderId="3" xfId="40" applyNumberFormat="1" applyFont="1" applyBorder="1" applyAlignment="1">
      <alignment horizontal="center" vertical="center"/>
    </xf>
    <xf numFmtId="41" fontId="5" fillId="0" borderId="3" xfId="40" applyFont="1" applyBorder="1" applyAlignment="1">
      <alignment vertical="center"/>
    </xf>
    <xf numFmtId="193" fontId="5" fillId="0" borderId="3" xfId="40" applyNumberFormat="1" applyFont="1" applyBorder="1" applyAlignment="1">
      <alignment vertical="center"/>
    </xf>
    <xf numFmtId="192" fontId="5" fillId="0" borderId="3" xfId="40" applyNumberFormat="1" applyFont="1" applyBorder="1" applyAlignment="1">
      <alignment vertical="center"/>
    </xf>
    <xf numFmtId="193" fontId="5" fillId="0" borderId="3" xfId="40" applyNumberFormat="1" applyFont="1" applyBorder="1" applyAlignment="1">
      <alignment horizontal="center" vertical="center"/>
    </xf>
    <xf numFmtId="193" fontId="5" fillId="0" borderId="0" xfId="40" applyNumberFormat="1" applyFont="1" applyAlignment="1">
      <alignment vertical="center"/>
    </xf>
    <xf numFmtId="192" fontId="5" fillId="0" borderId="0" xfId="40" applyNumberFormat="1" applyFont="1" applyAlignment="1">
      <alignment vertical="center"/>
    </xf>
    <xf numFmtId="0" fontId="16" fillId="6" borderId="25" xfId="53" applyFont="1" applyFill="1" applyBorder="1" applyAlignment="1">
      <alignment horizontal="centerContinuous" vertical="center"/>
    </xf>
    <xf numFmtId="0" fontId="41" fillId="6" borderId="12" xfId="53" applyFont="1" applyFill="1" applyBorder="1" applyAlignment="1">
      <alignment horizontal="center" vertical="center"/>
    </xf>
    <xf numFmtId="41" fontId="41" fillId="6" borderId="12" xfId="41" applyFont="1" applyFill="1" applyBorder="1" applyAlignment="1">
      <alignment vertical="center"/>
    </xf>
    <xf numFmtId="0" fontId="41" fillId="6" borderId="13" xfId="53" applyFont="1" applyFill="1" applyBorder="1" applyAlignment="1">
      <alignment horizontal="left" vertical="center"/>
    </xf>
    <xf numFmtId="0" fontId="41" fillId="0" borderId="0" xfId="53" applyFont="1" applyAlignment="1">
      <alignment vertical="center"/>
    </xf>
    <xf numFmtId="0" fontId="41" fillId="6" borderId="12" xfId="53" applyFont="1" applyFill="1" applyBorder="1" applyAlignment="1">
      <alignment horizontal="centerContinuous" vertical="center"/>
    </xf>
    <xf numFmtId="41" fontId="41" fillId="6" borderId="12" xfId="41" applyFont="1" applyFill="1" applyBorder="1" applyAlignment="1">
      <alignment horizontal="right" vertical="center"/>
    </xf>
    <xf numFmtId="41" fontId="41" fillId="6" borderId="3" xfId="41" applyFont="1" applyFill="1" applyBorder="1" applyAlignment="1">
      <alignment horizontal="right" vertical="center"/>
    </xf>
    <xf numFmtId="0" fontId="15" fillId="6" borderId="39" xfId="53" applyFont="1" applyFill="1" applyBorder="1" applyAlignment="1">
      <alignment horizontal="center" vertical="center"/>
    </xf>
    <xf numFmtId="0" fontId="41" fillId="6" borderId="40" xfId="53" applyFont="1" applyFill="1" applyBorder="1" applyAlignment="1">
      <alignment horizontal="right" vertical="center"/>
    </xf>
    <xf numFmtId="0" fontId="16" fillId="6" borderId="41" xfId="53" applyFont="1" applyFill="1" applyBorder="1" applyAlignment="1">
      <alignment horizontal="right" vertical="center"/>
    </xf>
    <xf numFmtId="0" fontId="16" fillId="6" borderId="42" xfId="53" applyFont="1" applyFill="1" applyBorder="1" applyAlignment="1">
      <alignment horizontal="right" vertical="center"/>
    </xf>
    <xf numFmtId="0" fontId="16" fillId="6" borderId="41" xfId="53" applyFont="1" applyFill="1" applyBorder="1" applyAlignment="1">
      <alignment vertical="center"/>
    </xf>
    <xf numFmtId="41" fontId="16" fillId="6" borderId="41" xfId="53" applyNumberFormat="1" applyFont="1" applyFill="1" applyBorder="1" applyAlignment="1">
      <alignment horizontal="left" vertical="center" wrapText="1"/>
    </xf>
    <xf numFmtId="0" fontId="16" fillId="6" borderId="33" xfId="53" applyFont="1" applyFill="1" applyBorder="1" applyAlignment="1">
      <alignment horizontal="right" vertical="center"/>
    </xf>
    <xf numFmtId="3" fontId="16" fillId="6" borderId="33" xfId="53" quotePrefix="1" applyNumberFormat="1" applyFont="1" applyFill="1" applyBorder="1" applyAlignment="1">
      <alignment vertical="center"/>
    </xf>
    <xf numFmtId="0" fontId="16" fillId="6" borderId="33" xfId="53" applyFont="1" applyFill="1" applyBorder="1" applyAlignment="1">
      <alignment vertical="center"/>
    </xf>
    <xf numFmtId="0" fontId="41" fillId="6" borderId="33" xfId="53" applyFont="1" applyFill="1" applyBorder="1" applyAlignment="1">
      <alignment horizontal="right" vertical="center"/>
    </xf>
    <xf numFmtId="49" fontId="43" fillId="0" borderId="0" xfId="0" applyNumberFormat="1" applyFont="1" applyAlignment="1">
      <alignment vertical="center"/>
    </xf>
    <xf numFmtId="49" fontId="43" fillId="0" borderId="3" xfId="0" applyNumberFormat="1" applyFont="1" applyBorder="1" applyAlignment="1">
      <alignment vertical="center"/>
    </xf>
    <xf numFmtId="0" fontId="43" fillId="0" borderId="3" xfId="0" applyNumberFormat="1" applyFont="1" applyBorder="1" applyAlignment="1">
      <alignment vertical="center"/>
    </xf>
    <xf numFmtId="179" fontId="43" fillId="0" borderId="3" xfId="0" applyNumberFormat="1" applyFont="1" applyBorder="1" applyAlignment="1">
      <alignment vertical="center"/>
    </xf>
    <xf numFmtId="0" fontId="43" fillId="0" borderId="0" xfId="0" applyFont="1" applyAlignment="1">
      <alignment vertical="center"/>
    </xf>
    <xf numFmtId="0" fontId="43" fillId="0" borderId="3" xfId="0" applyNumberFormat="1" applyFont="1" applyBorder="1" applyAlignment="1">
      <alignment horizontal="center" vertical="center"/>
    </xf>
    <xf numFmtId="179" fontId="43" fillId="0" borderId="3" xfId="40" applyNumberFormat="1" applyFont="1" applyBorder="1" applyAlignment="1">
      <alignment vertical="center"/>
    </xf>
    <xf numFmtId="179" fontId="43" fillId="0" borderId="0" xfId="0" applyNumberFormat="1" applyFont="1" applyAlignment="1">
      <alignment vertical="center"/>
    </xf>
    <xf numFmtId="41" fontId="44" fillId="0" borderId="3" xfId="40" applyFont="1" applyBorder="1" applyAlignment="1">
      <alignment vertical="center"/>
    </xf>
    <xf numFmtId="41" fontId="44" fillId="0" borderId="3" xfId="40" applyNumberFormat="1" applyFont="1" applyBorder="1" applyAlignment="1">
      <alignment vertical="center"/>
    </xf>
    <xf numFmtId="192" fontId="44" fillId="0" borderId="3" xfId="40" applyNumberFormat="1" applyFont="1" applyBorder="1" applyAlignment="1">
      <alignment vertical="center"/>
    </xf>
    <xf numFmtId="41" fontId="44" fillId="0" borderId="0" xfId="40" applyFont="1" applyAlignment="1">
      <alignment vertical="center"/>
    </xf>
    <xf numFmtId="0" fontId="45" fillId="8" borderId="41" xfId="53" applyNumberFormat="1" applyFont="1" applyFill="1" applyBorder="1" applyAlignment="1">
      <alignment horizontal="left" vertical="center"/>
    </xf>
    <xf numFmtId="0" fontId="45" fillId="8" borderId="41" xfId="53" quotePrefix="1" applyFont="1" applyFill="1" applyBorder="1" applyAlignment="1">
      <alignment vertical="center"/>
    </xf>
    <xf numFmtId="41" fontId="45" fillId="6" borderId="3" xfId="41" applyFont="1" applyFill="1" applyBorder="1" applyAlignment="1">
      <alignment horizontal="right" vertical="center"/>
    </xf>
    <xf numFmtId="0" fontId="45" fillId="6" borderId="33" xfId="53" applyFont="1" applyFill="1" applyBorder="1" applyAlignment="1">
      <alignment horizontal="left" vertical="center"/>
    </xf>
    <xf numFmtId="182" fontId="20" fillId="0" borderId="20" xfId="41" applyNumberFormat="1" applyFont="1" applyBorder="1" applyAlignment="1">
      <alignment horizontal="right" vertical="center" shrinkToFit="1"/>
    </xf>
    <xf numFmtId="0" fontId="13" fillId="6" borderId="0" xfId="53" quotePrefix="1" applyFont="1" applyFill="1" applyBorder="1" applyAlignment="1">
      <alignment horizontal="center" vertical="center"/>
    </xf>
    <xf numFmtId="180" fontId="15" fillId="0" borderId="28" xfId="52" applyNumberFormat="1" applyFont="1" applyBorder="1" applyAlignment="1">
      <alignment horizontal="right" vertical="center"/>
    </xf>
    <xf numFmtId="0" fontId="15" fillId="6" borderId="29" xfId="53" applyFont="1" applyFill="1" applyBorder="1" applyAlignment="1">
      <alignment horizontal="center" vertical="center"/>
    </xf>
    <xf numFmtId="0" fontId="15" fillId="6" borderId="10" xfId="53" applyFont="1" applyFill="1" applyBorder="1" applyAlignment="1">
      <alignment horizontal="center" vertical="center"/>
    </xf>
    <xf numFmtId="0" fontId="15" fillId="6" borderId="26" xfId="53" applyFont="1" applyFill="1" applyBorder="1" applyAlignment="1">
      <alignment horizontal="distributed" vertical="center" textRotation="255" wrapText="1"/>
    </xf>
    <xf numFmtId="0" fontId="15" fillId="6" borderId="26" xfId="53" applyFont="1" applyFill="1" applyBorder="1" applyAlignment="1">
      <alignment horizontal="distributed" vertical="center" textRotation="255"/>
    </xf>
    <xf numFmtId="0" fontId="15" fillId="6" borderId="3" xfId="53" applyFont="1" applyFill="1" applyBorder="1" applyAlignment="1">
      <alignment horizontal="center" vertical="center" textRotation="255" wrapText="1"/>
    </xf>
    <xf numFmtId="0" fontId="15" fillId="6" borderId="3" xfId="53" applyFont="1" applyFill="1" applyBorder="1" applyAlignment="1">
      <alignment horizontal="center" vertical="center" textRotation="255"/>
    </xf>
    <xf numFmtId="0" fontId="16" fillId="6" borderId="25" xfId="53" applyFont="1" applyFill="1" applyBorder="1" applyAlignment="1">
      <alignment horizontal="center" vertical="center"/>
    </xf>
    <xf numFmtId="0" fontId="16" fillId="6" borderId="30" xfId="53" applyFont="1" applyFill="1" applyBorder="1" applyAlignment="1">
      <alignment horizontal="center" vertical="center"/>
    </xf>
    <xf numFmtId="0" fontId="16" fillId="6" borderId="31" xfId="53" applyFont="1" applyFill="1" applyBorder="1" applyAlignment="1">
      <alignment horizontal="center" vertical="center"/>
    </xf>
    <xf numFmtId="0" fontId="16" fillId="6" borderId="26" xfId="53" applyFont="1" applyFill="1" applyBorder="1" applyAlignment="1">
      <alignment horizontal="center" vertical="center"/>
    </xf>
    <xf numFmtId="0" fontId="16" fillId="6" borderId="3" xfId="53" applyFont="1" applyFill="1" applyBorder="1" applyAlignment="1">
      <alignment horizontal="center" vertical="center"/>
    </xf>
    <xf numFmtId="0" fontId="16" fillId="6" borderId="27" xfId="53" applyFont="1" applyFill="1" applyBorder="1" applyAlignment="1">
      <alignment horizontal="center" vertical="center"/>
    </xf>
    <xf numFmtId="0" fontId="16" fillId="6" borderId="21" xfId="53" applyFont="1" applyFill="1" applyBorder="1" applyAlignment="1">
      <alignment horizontal="center" vertical="center"/>
    </xf>
    <xf numFmtId="0" fontId="41" fillId="6" borderId="26" xfId="53" applyFont="1" applyFill="1" applyBorder="1" applyAlignment="1">
      <alignment horizontal="center" vertical="center"/>
    </xf>
    <xf numFmtId="0" fontId="41" fillId="6" borderId="3" xfId="53" applyFont="1" applyFill="1" applyBorder="1" applyAlignment="1">
      <alignment horizontal="center" vertical="center"/>
    </xf>
    <xf numFmtId="0" fontId="45" fillId="6" borderId="26" xfId="53" applyFont="1" applyFill="1" applyBorder="1" applyAlignment="1">
      <alignment horizontal="center" vertical="center"/>
    </xf>
    <xf numFmtId="0" fontId="45" fillId="6" borderId="3" xfId="53" applyFont="1" applyFill="1" applyBorder="1" applyAlignment="1">
      <alignment horizontal="center" vertical="center"/>
    </xf>
    <xf numFmtId="49" fontId="11" fillId="0" borderId="32" xfId="0" applyNumberFormat="1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33" xfId="0" applyFont="1" applyBorder="1" applyAlignment="1">
      <alignment vertical="center"/>
    </xf>
    <xf numFmtId="49" fontId="11" fillId="0" borderId="24" xfId="0" applyNumberFormat="1" applyFont="1" applyBorder="1" applyAlignment="1">
      <alignment vertical="center"/>
    </xf>
    <xf numFmtId="49" fontId="12" fillId="0" borderId="24" xfId="0" applyNumberFormat="1" applyFont="1" applyBorder="1" applyAlignment="1">
      <alignment vertical="center"/>
    </xf>
    <xf numFmtId="49" fontId="11" fillId="0" borderId="0" xfId="0" applyNumberFormat="1" applyFont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 vertical="center"/>
    </xf>
    <xf numFmtId="179" fontId="11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179" fontId="11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49" fontId="12" fillId="0" borderId="3" xfId="0" applyNumberFormat="1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0" fillId="7" borderId="34" xfId="0" applyFont="1" applyFill="1" applyBorder="1" applyAlignment="1">
      <alignment horizontal="center" vertical="center"/>
    </xf>
    <xf numFmtId="0" fontId="10" fillId="7" borderId="35" xfId="0" applyFont="1" applyFill="1" applyBorder="1" applyAlignment="1">
      <alignment horizontal="center" vertical="center"/>
    </xf>
    <xf numFmtId="0" fontId="10" fillId="7" borderId="36" xfId="0" applyFont="1" applyFill="1" applyBorder="1" applyAlignment="1">
      <alignment horizontal="center" vertical="center"/>
    </xf>
    <xf numFmtId="0" fontId="10" fillId="7" borderId="37" xfId="0" applyFont="1" applyFill="1" applyBorder="1" applyAlignment="1">
      <alignment horizontal="center" vertical="center"/>
    </xf>
    <xf numFmtId="0" fontId="10" fillId="7" borderId="24" xfId="0" applyFont="1" applyFill="1" applyBorder="1" applyAlignment="1">
      <alignment horizontal="center" vertical="center"/>
    </xf>
    <xf numFmtId="0" fontId="10" fillId="7" borderId="38" xfId="0" applyFont="1" applyFill="1" applyBorder="1" applyAlignment="1">
      <alignment horizontal="center" vertical="center"/>
    </xf>
    <xf numFmtId="0" fontId="6" fillId="7" borderId="34" xfId="0" applyFont="1" applyFill="1" applyBorder="1" applyAlignment="1">
      <alignment horizontal="center" vertical="center"/>
    </xf>
    <xf numFmtId="0" fontId="6" fillId="7" borderId="35" xfId="0" applyFont="1" applyFill="1" applyBorder="1" applyAlignment="1">
      <alignment horizontal="center" vertical="center"/>
    </xf>
    <xf numFmtId="0" fontId="6" fillId="7" borderId="36" xfId="0" applyFont="1" applyFill="1" applyBorder="1" applyAlignment="1">
      <alignment horizontal="center" vertical="center"/>
    </xf>
    <xf numFmtId="0" fontId="6" fillId="7" borderId="37" xfId="0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horizontal="center" vertical="center"/>
    </xf>
    <xf numFmtId="0" fontId="6" fillId="7" borderId="38" xfId="0" applyFont="1" applyFill="1" applyBorder="1" applyAlignment="1">
      <alignment horizontal="center" vertical="center"/>
    </xf>
  </cellXfs>
  <cellStyles count="59">
    <cellStyle name="??&amp;O?&amp;H?_x0008_??_x0007__x0001__x0001_" xfId="1" xr:uid="{00000000-0005-0000-0000-000000000000}"/>
    <cellStyle name="¤@?e_TEST-1 " xfId="2" xr:uid="{00000000-0005-0000-0000-000001000000}"/>
    <cellStyle name="AeE­ [0]_AMT " xfId="3" xr:uid="{00000000-0005-0000-0000-000002000000}"/>
    <cellStyle name="AeE­_AMT " xfId="4" xr:uid="{00000000-0005-0000-0000-000003000000}"/>
    <cellStyle name="AÞ¸¶ [0]_AN°y(1.25) " xfId="5" xr:uid="{00000000-0005-0000-0000-000004000000}"/>
    <cellStyle name="AÞ¸¶_AN°y(1.25) " xfId="6" xr:uid="{00000000-0005-0000-0000-000005000000}"/>
    <cellStyle name="C￥AØ_≫c¾÷ºIº° AN°e " xfId="7" xr:uid="{00000000-0005-0000-0000-000006000000}"/>
    <cellStyle name="Calc Currency (0)" xfId="8" xr:uid="{00000000-0005-0000-0000-000007000000}"/>
    <cellStyle name="CIAIÆU¸μAⓒ" xfId="9" xr:uid="{00000000-0005-0000-0000-000008000000}"/>
    <cellStyle name="Comma [0]" xfId="10" xr:uid="{00000000-0005-0000-0000-000009000000}"/>
    <cellStyle name="Comma_ SG&amp;A Bridge " xfId="11" xr:uid="{00000000-0005-0000-0000-00000A000000}"/>
    <cellStyle name="Copied" xfId="12" xr:uid="{00000000-0005-0000-0000-00000B000000}"/>
    <cellStyle name="Curren?_x0012_퐀_x0017_?" xfId="13" xr:uid="{00000000-0005-0000-0000-00000C000000}"/>
    <cellStyle name="Currency [0]" xfId="14" xr:uid="{00000000-0005-0000-0000-00000D000000}"/>
    <cellStyle name="Currency_ SG&amp;A Bridge " xfId="15" xr:uid="{00000000-0005-0000-0000-00000E000000}"/>
    <cellStyle name="Entered" xfId="16" xr:uid="{00000000-0005-0000-0000-00000F000000}"/>
    <cellStyle name="Grey" xfId="17" xr:uid="{00000000-0005-0000-0000-000010000000}"/>
    <cellStyle name="Header1" xfId="18" xr:uid="{00000000-0005-0000-0000-000011000000}"/>
    <cellStyle name="Header2" xfId="19" xr:uid="{00000000-0005-0000-0000-000012000000}"/>
    <cellStyle name="Input [yellow]" xfId="20" xr:uid="{00000000-0005-0000-0000-000013000000}"/>
    <cellStyle name="Normal - Style1" xfId="21" xr:uid="{00000000-0005-0000-0000-000014000000}"/>
    <cellStyle name="Normal_ SG&amp;A Bridge " xfId="22" xr:uid="{00000000-0005-0000-0000-000015000000}"/>
    <cellStyle name="Percent [2]" xfId="23" xr:uid="{00000000-0005-0000-0000-000016000000}"/>
    <cellStyle name="RevList" xfId="24" xr:uid="{00000000-0005-0000-0000-000017000000}"/>
    <cellStyle name="Subtotal" xfId="25" xr:uid="{00000000-0005-0000-0000-000018000000}"/>
    <cellStyle name="μU¿¡ ¿A´A CIAIÆU¸μAⓒ" xfId="26" xr:uid="{00000000-0005-0000-0000-000019000000}"/>
    <cellStyle name="고정소숫점" xfId="27" xr:uid="{00000000-0005-0000-0000-00001A000000}"/>
    <cellStyle name="고정출력1" xfId="28" xr:uid="{00000000-0005-0000-0000-00001B000000}"/>
    <cellStyle name="고정출력2" xfId="29" xr:uid="{00000000-0005-0000-0000-00001C000000}"/>
    <cellStyle name="날짜" xfId="30" xr:uid="{00000000-0005-0000-0000-00001D000000}"/>
    <cellStyle name="달러" xfId="31" xr:uid="{00000000-0005-0000-0000-00001E000000}"/>
    <cellStyle name="뒤에 오는 하이퍼링크_사본 - 특동내역" xfId="32" xr:uid="{00000000-0005-0000-0000-00001F000000}"/>
    <cellStyle name="똿뗦먛귟 [0.00]_PRODUCT DETAIL Q1" xfId="33" xr:uid="{00000000-0005-0000-0000-000020000000}"/>
    <cellStyle name="똿뗦먛귟_PRODUCT DETAIL Q1" xfId="34" xr:uid="{00000000-0005-0000-0000-000021000000}"/>
    <cellStyle name="믅됞 [0.00]_PRODUCT DETAIL Q1" xfId="35" xr:uid="{00000000-0005-0000-0000-000022000000}"/>
    <cellStyle name="믅됞_PRODUCT DETAIL Q1" xfId="36" xr:uid="{00000000-0005-0000-0000-000023000000}"/>
    <cellStyle name="백분율 2" xfId="37" xr:uid="{00000000-0005-0000-0000-000024000000}"/>
    <cellStyle name="뷭?_BOOKSHIP" xfId="38" xr:uid="{00000000-0005-0000-0000-000025000000}"/>
    <cellStyle name="숫자(R)" xfId="39" xr:uid="{00000000-0005-0000-0000-000026000000}"/>
    <cellStyle name="쉼표 [0]" xfId="40" builtinId="6"/>
    <cellStyle name="쉼표 [0] 2" xfId="41" xr:uid="{00000000-0005-0000-0000-000028000000}"/>
    <cellStyle name="스타일 1" xfId="42" xr:uid="{00000000-0005-0000-0000-00002A000000}"/>
    <cellStyle name="유영" xfId="43" xr:uid="{00000000-0005-0000-0000-00002B000000}"/>
    <cellStyle name="자리수" xfId="44" xr:uid="{00000000-0005-0000-0000-00002C000000}"/>
    <cellStyle name="자리수0" xfId="45" xr:uid="{00000000-0005-0000-0000-00002D000000}"/>
    <cellStyle name="콤마 [0]_ 견적기준 FLOW " xfId="46" xr:uid="{00000000-0005-0000-0000-00002E000000}"/>
    <cellStyle name="콤마_ 견적기준 FLOW " xfId="47" xr:uid="{00000000-0005-0000-0000-00002F000000}"/>
    <cellStyle name="통화 [0] 2" xfId="48" xr:uid="{00000000-0005-0000-0000-000030000000}"/>
    <cellStyle name="퍼센트" xfId="49" xr:uid="{00000000-0005-0000-0000-000031000000}"/>
    <cellStyle name="표준" xfId="0" builtinId="0"/>
    <cellStyle name="표준 2" xfId="50" xr:uid="{00000000-0005-0000-0000-000033000000}"/>
    <cellStyle name="표준 2 3 2 2" xfId="57" xr:uid="{00000000-0005-0000-0000-000034000000}"/>
    <cellStyle name="표준 6 2 2" xfId="58" xr:uid="{00000000-0005-0000-0000-000035000000}"/>
    <cellStyle name="표준_KBS" xfId="51" xr:uid="{00000000-0005-0000-0000-000036000000}"/>
    <cellStyle name="표준_원가계산(2009년)노인요양환경" xfId="52" xr:uid="{00000000-0005-0000-0000-000037000000}"/>
    <cellStyle name="표준_휘경학원과학관증축전기공사(26-11-16)" xfId="53" xr:uid="{00000000-0005-0000-0000-000039000000}"/>
    <cellStyle name="합산" xfId="54" xr:uid="{00000000-0005-0000-0000-00003A000000}"/>
    <cellStyle name="화폐기호" xfId="55" xr:uid="{00000000-0005-0000-0000-00003B000000}"/>
    <cellStyle name="화폐기호0" xfId="56" xr:uid="{00000000-0005-0000-0000-00003C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2371725</xdr:colOff>
      <xdr:row>0</xdr:row>
      <xdr:rowOff>0</xdr:rowOff>
    </xdr:from>
    <xdr:to>
      <xdr:col>4</xdr:col>
      <xdr:colOff>1381125</xdr:colOff>
      <xdr:row>0</xdr:row>
      <xdr:rowOff>304800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357852F1-6744-4C30-9D0E-FDD1E0653C95}"/>
            </a:ext>
          </a:extLst>
        </xdr:cNvPr>
        <xdr:cNvSpPr>
          <a:spLocks noChangeArrowheads="1"/>
        </xdr:cNvSpPr>
      </xdr:nvSpPr>
      <xdr:spPr bwMode="auto">
        <a:xfrm>
          <a:off x="3876675" y="0"/>
          <a:ext cx="3429000" cy="304800"/>
        </a:xfrm>
        <a:prstGeom prst="roundRect">
          <a:avLst>
            <a:gd name="adj" fmla="val 0"/>
          </a:avLst>
        </a:prstGeom>
        <a:solidFill>
          <a:srgbClr val="CCFFFF"/>
        </a:solidFill>
        <a:ln w="0">
          <a:noFill/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45720" tIns="27432" rIns="45720" bIns="27432" anchor="ctr" upright="1"/>
        <a:lstStyle/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굴림체"/>
              <a:ea typeface="굴림체"/>
            </a:rPr>
            <a:t>공  사  원  가  계  산  서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38" name="Picture 10">
          <a:extLst>
            <a:ext uri="{FF2B5EF4-FFF2-40B4-BE49-F238E27FC236}">
              <a16:creationId xmlns:a16="http://schemas.microsoft.com/office/drawing/2014/main" id="{674A6B6D-A693-4BF8-9DF9-7FC44CC55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211" name="Rectangle 7">
          <a:extLst>
            <a:ext uri="{FF2B5EF4-FFF2-40B4-BE49-F238E27FC236}">
              <a16:creationId xmlns:a16="http://schemas.microsoft.com/office/drawing/2014/main" id="{577035A6-8D0C-4E93-AA74-273146DEDC46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212" name="Picture 8">
          <a:extLst>
            <a:ext uri="{FF2B5EF4-FFF2-40B4-BE49-F238E27FC236}">
              <a16:creationId xmlns:a16="http://schemas.microsoft.com/office/drawing/2014/main" id="{5D5C3FE8-9D06-4B2B-9DBF-86D354344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213" name="Picture 9">
          <a:extLst>
            <a:ext uri="{FF2B5EF4-FFF2-40B4-BE49-F238E27FC236}">
              <a16:creationId xmlns:a16="http://schemas.microsoft.com/office/drawing/2014/main" id="{16ADCB52-EC7B-47A9-870D-353DB4CA8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08_&#49688;&#50896;(1&#52264;)\&#50696;&#49328;&#49436;\&#45236;&#50669;&#49436;\&#47588;&#53356;&#47196;(&#54252;&#54632;)\&#45236;&#50669;&#49436;(&#49688;&#50896;1&#52264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집계표"/>
      <sheetName val="내역서"/>
      <sheetName val="SHEET"/>
      <sheetName val="자재"/>
    </sheetNames>
    <sheetDataSet>
      <sheetData sheetId="0"/>
      <sheetData sheetId="1"/>
      <sheetData sheetId="2" refreshError="1"/>
      <sheetData sheetId="3" refreshError="1">
        <row r="2">
          <cell r="B2" t="str">
            <v>번호</v>
          </cell>
          <cell r="C2" t="str">
            <v>직종, 품명</v>
          </cell>
          <cell r="D2" t="str">
            <v>규 격</v>
          </cell>
          <cell r="E2" t="str">
            <v>단위</v>
          </cell>
          <cell r="F2" t="str">
            <v>단가</v>
          </cell>
          <cell r="G2" t="str">
            <v>자재, 노임
(적 용)</v>
          </cell>
          <cell r="H2" t="str">
            <v>자재, 노임
(%)</v>
          </cell>
          <cell r="I2" t="str">
            <v>자재, 노임
(100%)</v>
          </cell>
          <cell r="J2" t="str">
            <v>비 고</v>
          </cell>
        </row>
        <row r="3">
          <cell r="A3" t="str">
            <v>갱  부</v>
          </cell>
          <cell r="B3" t="str">
            <v>1</v>
          </cell>
          <cell r="C3" t="str">
            <v>갱  부</v>
          </cell>
        </row>
        <row r="4">
          <cell r="A4" t="str">
            <v>건축목공</v>
          </cell>
          <cell r="B4" t="str">
            <v>2</v>
          </cell>
          <cell r="C4" t="str">
            <v>건축목공</v>
          </cell>
        </row>
        <row r="5">
          <cell r="A5" t="str">
            <v>형틀목공</v>
          </cell>
          <cell r="B5" t="str">
            <v>3</v>
          </cell>
          <cell r="C5" t="str">
            <v>형틀목공</v>
          </cell>
        </row>
        <row r="6">
          <cell r="A6" t="str">
            <v>창호목공</v>
          </cell>
          <cell r="B6" t="str">
            <v>4</v>
          </cell>
          <cell r="C6" t="str">
            <v>창호목공</v>
          </cell>
        </row>
        <row r="7">
          <cell r="A7" t="str">
            <v>철 골 공</v>
          </cell>
          <cell r="B7" t="str">
            <v>5</v>
          </cell>
          <cell r="C7" t="str">
            <v>철 골 공</v>
          </cell>
        </row>
        <row r="8">
          <cell r="A8" t="str">
            <v>철  공</v>
          </cell>
          <cell r="B8" t="str">
            <v>6</v>
          </cell>
          <cell r="C8" t="str">
            <v>철  공</v>
          </cell>
        </row>
        <row r="9">
          <cell r="A9" t="str">
            <v>철 근 공</v>
          </cell>
          <cell r="B9" t="str">
            <v>7</v>
          </cell>
          <cell r="C9" t="str">
            <v>철 근 공</v>
          </cell>
        </row>
        <row r="10">
          <cell r="A10" t="str">
            <v>철 판 공</v>
          </cell>
          <cell r="B10" t="str">
            <v>8</v>
          </cell>
          <cell r="C10" t="str">
            <v>철 판 공</v>
          </cell>
        </row>
        <row r="11">
          <cell r="A11" t="str">
            <v>샷 시 공</v>
          </cell>
          <cell r="B11" t="str">
            <v>9</v>
          </cell>
          <cell r="C11" t="str">
            <v>샷 시 공</v>
          </cell>
        </row>
        <row r="12">
          <cell r="A12" t="str">
            <v>절 단 공</v>
          </cell>
          <cell r="B12" t="str">
            <v>10</v>
          </cell>
          <cell r="C12" t="str">
            <v>절 단 공</v>
          </cell>
        </row>
        <row r="13">
          <cell r="A13" t="str">
            <v>석  공</v>
          </cell>
          <cell r="B13" t="str">
            <v>11</v>
          </cell>
          <cell r="C13" t="str">
            <v>석  공</v>
          </cell>
        </row>
        <row r="14">
          <cell r="A14" t="str">
            <v>특수비계공</v>
          </cell>
          <cell r="B14" t="str">
            <v>12</v>
          </cell>
          <cell r="C14" t="str">
            <v>특수비계공</v>
          </cell>
        </row>
        <row r="15">
          <cell r="A15" t="str">
            <v>비 계 공</v>
          </cell>
          <cell r="B15" t="str">
            <v>13</v>
          </cell>
          <cell r="C15" t="str">
            <v>비 계 공</v>
          </cell>
        </row>
        <row r="16">
          <cell r="A16" t="str">
            <v>동발공(터널)</v>
          </cell>
          <cell r="B16" t="str">
            <v>14</v>
          </cell>
          <cell r="C16" t="str">
            <v>동발공(터널)</v>
          </cell>
        </row>
        <row r="17">
          <cell r="A17" t="str">
            <v>조 적 공</v>
          </cell>
          <cell r="B17" t="str">
            <v>15</v>
          </cell>
          <cell r="C17" t="str">
            <v>조 적 공</v>
          </cell>
        </row>
        <row r="18">
          <cell r="A18" t="str">
            <v>치장벽돌공</v>
          </cell>
          <cell r="B18" t="str">
            <v>16</v>
          </cell>
          <cell r="C18" t="str">
            <v>치장벽돌공</v>
          </cell>
        </row>
        <row r="19">
          <cell r="A19" t="str">
            <v>벽돌(블록)제작공</v>
          </cell>
          <cell r="B19" t="str">
            <v>17</v>
          </cell>
          <cell r="C19" t="str">
            <v>벽돌(블록)제작공</v>
          </cell>
        </row>
        <row r="20">
          <cell r="A20" t="str">
            <v>미 장 공</v>
          </cell>
          <cell r="B20" t="str">
            <v>18</v>
          </cell>
          <cell r="C20" t="str">
            <v>미 장 공</v>
          </cell>
        </row>
        <row r="21">
          <cell r="A21" t="str">
            <v>방 수 공</v>
          </cell>
          <cell r="B21" t="str">
            <v>19</v>
          </cell>
          <cell r="C21" t="str">
            <v>방 수 공</v>
          </cell>
        </row>
        <row r="22">
          <cell r="A22" t="str">
            <v>타 일 공</v>
          </cell>
          <cell r="B22" t="str">
            <v>20</v>
          </cell>
          <cell r="C22" t="str">
            <v>타 일 공</v>
          </cell>
        </row>
        <row r="23">
          <cell r="A23" t="str">
            <v>줄 눈 공</v>
          </cell>
          <cell r="B23" t="str">
            <v>21</v>
          </cell>
          <cell r="C23" t="str">
            <v>줄 눈 공</v>
          </cell>
        </row>
        <row r="24">
          <cell r="A24" t="str">
            <v>연 마 공</v>
          </cell>
          <cell r="B24" t="str">
            <v>22</v>
          </cell>
          <cell r="C24" t="str">
            <v>연 마 공</v>
          </cell>
        </row>
        <row r="25">
          <cell r="A25" t="str">
            <v>콘크리트공</v>
          </cell>
          <cell r="B25" t="str">
            <v>23</v>
          </cell>
          <cell r="C25" t="str">
            <v>콘크리트공</v>
          </cell>
        </row>
        <row r="26">
          <cell r="A26" t="str">
            <v>보일러공</v>
          </cell>
          <cell r="B26" t="str">
            <v>24</v>
          </cell>
          <cell r="C26" t="str">
            <v>보일러공</v>
          </cell>
        </row>
        <row r="27">
          <cell r="A27" t="str">
            <v>배 관 공</v>
          </cell>
          <cell r="B27" t="str">
            <v>25</v>
          </cell>
          <cell r="C27" t="str">
            <v>배 관 공</v>
          </cell>
        </row>
        <row r="28">
          <cell r="A28" t="str">
            <v>위 생 공</v>
          </cell>
          <cell r="B28" t="str">
            <v>26</v>
          </cell>
          <cell r="C28" t="str">
            <v>위 생 공</v>
          </cell>
        </row>
        <row r="29">
          <cell r="A29" t="str">
            <v>보 온 공</v>
          </cell>
          <cell r="B29" t="str">
            <v>27</v>
          </cell>
          <cell r="C29" t="str">
            <v>보 온 공</v>
          </cell>
        </row>
        <row r="30">
          <cell r="A30" t="str">
            <v>도 장 공</v>
          </cell>
          <cell r="B30" t="str">
            <v>28</v>
          </cell>
          <cell r="C30" t="str">
            <v>도 장 공</v>
          </cell>
        </row>
        <row r="31">
          <cell r="A31" t="str">
            <v>내 장 공</v>
          </cell>
          <cell r="B31" t="str">
            <v>29</v>
          </cell>
          <cell r="C31" t="str">
            <v>내 장 공</v>
          </cell>
        </row>
        <row r="32">
          <cell r="A32" t="str">
            <v>도 배 공</v>
          </cell>
          <cell r="B32" t="str">
            <v>30</v>
          </cell>
          <cell r="C32" t="str">
            <v>도 배 공</v>
          </cell>
        </row>
        <row r="33">
          <cell r="A33" t="str">
            <v>지붕잇기공</v>
          </cell>
          <cell r="B33" t="str">
            <v>31</v>
          </cell>
          <cell r="C33" t="str">
            <v>지붕잇기공</v>
          </cell>
        </row>
        <row r="34">
          <cell r="A34" t="str">
            <v>견 출 공</v>
          </cell>
          <cell r="B34" t="str">
            <v>32</v>
          </cell>
          <cell r="C34" t="str">
            <v>견 출 공</v>
          </cell>
        </row>
        <row r="35">
          <cell r="A35" t="str">
            <v>판넬조립공</v>
          </cell>
          <cell r="B35" t="str">
            <v>33</v>
          </cell>
          <cell r="C35" t="str">
            <v>판넬조립공</v>
          </cell>
        </row>
        <row r="36">
          <cell r="A36" t="str">
            <v>화약취급공</v>
          </cell>
          <cell r="B36" t="str">
            <v>34</v>
          </cell>
          <cell r="C36" t="str">
            <v>화약취급공</v>
          </cell>
        </row>
        <row r="37">
          <cell r="A37" t="str">
            <v>착 암 공</v>
          </cell>
          <cell r="B37" t="str">
            <v>35</v>
          </cell>
          <cell r="C37" t="str">
            <v>착 암 공</v>
          </cell>
        </row>
        <row r="38">
          <cell r="A38" t="str">
            <v>보 안 공</v>
          </cell>
          <cell r="B38" t="str">
            <v>36</v>
          </cell>
          <cell r="C38" t="str">
            <v>보 안 공</v>
          </cell>
        </row>
        <row r="39">
          <cell r="A39" t="str">
            <v>포 장 공</v>
          </cell>
          <cell r="B39" t="str">
            <v>37</v>
          </cell>
          <cell r="C39" t="str">
            <v>포 장 공</v>
          </cell>
        </row>
        <row r="40">
          <cell r="A40" t="str">
            <v>포 설 공</v>
          </cell>
          <cell r="B40" t="str">
            <v>38</v>
          </cell>
          <cell r="C40" t="str">
            <v>포 설 공</v>
          </cell>
        </row>
        <row r="41">
          <cell r="A41" t="str">
            <v>궤 도 공</v>
          </cell>
          <cell r="B41" t="str">
            <v>39</v>
          </cell>
          <cell r="C41" t="str">
            <v>궤 도 공</v>
          </cell>
        </row>
        <row r="42">
          <cell r="A42" t="str">
            <v>용접공(철도)</v>
          </cell>
          <cell r="B42" t="str">
            <v>40</v>
          </cell>
          <cell r="C42" t="str">
            <v>용접공(철도)</v>
          </cell>
        </row>
        <row r="43">
          <cell r="A43" t="str">
            <v>잠 수 부</v>
          </cell>
          <cell r="B43" t="str">
            <v>41</v>
          </cell>
          <cell r="C43" t="str">
            <v>잠 수 부</v>
          </cell>
        </row>
        <row r="44">
          <cell r="A44" t="str">
            <v>보링공(지질조사)</v>
          </cell>
          <cell r="B44" t="str">
            <v>42</v>
          </cell>
          <cell r="C44" t="str">
            <v>보링공(지질조사)</v>
          </cell>
        </row>
        <row r="45">
          <cell r="A45" t="str">
            <v>조 경 공</v>
          </cell>
          <cell r="B45" t="str">
            <v>43</v>
          </cell>
          <cell r="C45" t="str">
            <v>조 경 공</v>
          </cell>
        </row>
        <row r="46">
          <cell r="A46" t="str">
            <v>벌 목 부</v>
          </cell>
          <cell r="B46" t="str">
            <v>44</v>
          </cell>
          <cell r="C46" t="str">
            <v>벌 목 부</v>
          </cell>
        </row>
        <row r="47">
          <cell r="A47" t="str">
            <v>조림인부</v>
          </cell>
          <cell r="B47" t="str">
            <v>45</v>
          </cell>
          <cell r="C47" t="str">
            <v>조림인부</v>
          </cell>
        </row>
        <row r="48">
          <cell r="A48" t="str">
            <v>플랜트기계설치공</v>
          </cell>
          <cell r="B48" t="str">
            <v>46</v>
          </cell>
          <cell r="C48" t="str">
            <v>플랜트기계설치공</v>
          </cell>
        </row>
        <row r="49">
          <cell r="A49" t="str">
            <v>플랜트특수용접공</v>
          </cell>
          <cell r="B49" t="str">
            <v>47</v>
          </cell>
          <cell r="C49" t="str">
            <v>플랜트특수용접공</v>
          </cell>
        </row>
        <row r="50">
          <cell r="A50" t="str">
            <v>플랜트용접공</v>
          </cell>
          <cell r="B50" t="str">
            <v>48</v>
          </cell>
          <cell r="C50" t="str">
            <v>플랜트용접공</v>
          </cell>
        </row>
        <row r="51">
          <cell r="A51" t="str">
            <v>플랜트배관공</v>
          </cell>
          <cell r="B51" t="str">
            <v>49</v>
          </cell>
          <cell r="C51" t="str">
            <v>플랜트배관공</v>
          </cell>
        </row>
        <row r="52">
          <cell r="A52" t="str">
            <v>플랜트제관공</v>
          </cell>
          <cell r="B52" t="str">
            <v>50</v>
          </cell>
          <cell r="C52" t="str">
            <v>플랜트제관공</v>
          </cell>
        </row>
        <row r="53">
          <cell r="A53" t="str">
            <v>시공측량사</v>
          </cell>
          <cell r="B53" t="str">
            <v>51</v>
          </cell>
          <cell r="C53" t="str">
            <v>시공측량사</v>
          </cell>
        </row>
        <row r="54">
          <cell r="A54" t="str">
            <v>시공측량사조수</v>
          </cell>
          <cell r="B54" t="str">
            <v>52</v>
          </cell>
          <cell r="C54" t="str">
            <v>시공측량사조수</v>
          </cell>
        </row>
        <row r="55">
          <cell r="A55" t="str">
            <v>측  부</v>
          </cell>
          <cell r="B55" t="str">
            <v>53</v>
          </cell>
          <cell r="C55" t="str">
            <v>측  부</v>
          </cell>
        </row>
        <row r="56">
          <cell r="A56" t="str">
            <v>송전전공</v>
          </cell>
          <cell r="B56" t="str">
            <v>54</v>
          </cell>
          <cell r="C56" t="str">
            <v>송전전공</v>
          </cell>
        </row>
        <row r="57">
          <cell r="A57" t="str">
            <v>송전활선전공</v>
          </cell>
          <cell r="B57" t="str">
            <v>55</v>
          </cell>
          <cell r="C57" t="str">
            <v>송전활선전공</v>
          </cell>
        </row>
        <row r="58">
          <cell r="A58" t="str">
            <v>배전전공</v>
          </cell>
          <cell r="B58" t="str">
            <v>56</v>
          </cell>
          <cell r="C58" t="str">
            <v>배전전공</v>
          </cell>
        </row>
        <row r="59">
          <cell r="A59" t="str">
            <v>배전활선전공</v>
          </cell>
          <cell r="B59" t="str">
            <v>57</v>
          </cell>
          <cell r="C59" t="str">
            <v>배전활선전공</v>
          </cell>
        </row>
        <row r="60">
          <cell r="A60" t="str">
            <v>플랜트전공</v>
          </cell>
          <cell r="B60" t="str">
            <v>58</v>
          </cell>
          <cell r="C60" t="str">
            <v>플랜트전공</v>
          </cell>
        </row>
        <row r="61">
          <cell r="A61" t="str">
            <v>내선전공</v>
          </cell>
          <cell r="B61" t="str">
            <v>59</v>
          </cell>
          <cell r="C61" t="str">
            <v>내선전공</v>
          </cell>
          <cell r="E61" t="str">
            <v>M/D</v>
          </cell>
          <cell r="G61">
            <v>79955</v>
          </cell>
          <cell r="H61">
            <v>100</v>
          </cell>
          <cell r="I61">
            <v>79955</v>
          </cell>
        </row>
        <row r="62">
          <cell r="A62" t="str">
            <v>특고압케이블전공</v>
          </cell>
          <cell r="B62" t="str">
            <v>60</v>
          </cell>
          <cell r="C62" t="str">
            <v>특고압케이블전공</v>
          </cell>
        </row>
        <row r="63">
          <cell r="A63" t="str">
            <v>고압케이블전공</v>
          </cell>
          <cell r="B63" t="str">
            <v>61</v>
          </cell>
          <cell r="C63" t="str">
            <v>고압케이블전공</v>
          </cell>
        </row>
        <row r="64">
          <cell r="A64" t="str">
            <v>저압케이블전공</v>
          </cell>
          <cell r="B64" t="str">
            <v>62</v>
          </cell>
          <cell r="C64" t="str">
            <v>저압케이블전공</v>
          </cell>
          <cell r="E64" t="str">
            <v>M/D</v>
          </cell>
          <cell r="G64">
            <v>92825</v>
          </cell>
          <cell r="H64">
            <v>100</v>
          </cell>
          <cell r="I64">
            <v>92825</v>
          </cell>
        </row>
        <row r="65">
          <cell r="A65" t="str">
            <v>철도신호공</v>
          </cell>
          <cell r="B65" t="str">
            <v>63</v>
          </cell>
          <cell r="C65" t="str">
            <v>철도신호공</v>
          </cell>
        </row>
        <row r="66">
          <cell r="A66" t="str">
            <v>계 장 공</v>
          </cell>
          <cell r="B66" t="str">
            <v>64</v>
          </cell>
          <cell r="C66" t="str">
            <v>계 장 공</v>
          </cell>
        </row>
        <row r="67">
          <cell r="A67" t="str">
            <v>통신외선공</v>
          </cell>
          <cell r="B67" t="str">
            <v>65</v>
          </cell>
          <cell r="C67" t="str">
            <v>통신외선공</v>
          </cell>
        </row>
        <row r="68">
          <cell r="A68" t="str">
            <v>통신설비공</v>
          </cell>
          <cell r="B68" t="str">
            <v>66</v>
          </cell>
          <cell r="C68" t="str">
            <v>통신설비공</v>
          </cell>
        </row>
        <row r="69">
          <cell r="A69" t="str">
            <v>통신내선공</v>
          </cell>
          <cell r="B69" t="str">
            <v>67</v>
          </cell>
          <cell r="C69" t="str">
            <v>통신내선공</v>
          </cell>
        </row>
        <row r="70">
          <cell r="A70" t="str">
            <v>통신케이블공</v>
          </cell>
          <cell r="B70" t="str">
            <v>68</v>
          </cell>
          <cell r="C70" t="str">
            <v>통신케이블공</v>
          </cell>
        </row>
        <row r="71">
          <cell r="A71" t="str">
            <v>무선안테나공</v>
          </cell>
          <cell r="B71" t="str">
            <v>69</v>
          </cell>
          <cell r="C71" t="str">
            <v>무선안테나공</v>
          </cell>
        </row>
        <row r="72">
          <cell r="A72" t="str">
            <v>작업반장</v>
          </cell>
          <cell r="B72" t="str">
            <v>70</v>
          </cell>
          <cell r="C72" t="str">
            <v>작업반장</v>
          </cell>
        </row>
        <row r="73">
          <cell r="A73" t="str">
            <v>목  도</v>
          </cell>
          <cell r="B73" t="str">
            <v>71</v>
          </cell>
          <cell r="C73" t="str">
            <v>목  도</v>
          </cell>
        </row>
        <row r="74">
          <cell r="A74" t="str">
            <v>조 력 공</v>
          </cell>
          <cell r="B74" t="str">
            <v>72</v>
          </cell>
          <cell r="C74" t="str">
            <v>조 력 공</v>
          </cell>
        </row>
        <row r="75">
          <cell r="A75" t="str">
            <v>특별인부</v>
          </cell>
          <cell r="B75" t="str">
            <v>73</v>
          </cell>
          <cell r="C75" t="str">
            <v>특별인부</v>
          </cell>
        </row>
        <row r="76">
          <cell r="A76" t="str">
            <v>보통인부</v>
          </cell>
          <cell r="B76" t="str">
            <v>74</v>
          </cell>
          <cell r="C76" t="str">
            <v>보통인부</v>
          </cell>
          <cell r="E76" t="str">
            <v>M/D</v>
          </cell>
          <cell r="G76">
            <v>53090</v>
          </cell>
          <cell r="H76">
            <v>100</v>
          </cell>
          <cell r="I76">
            <v>53090</v>
          </cell>
        </row>
        <row r="77">
          <cell r="A77" t="str">
            <v>건설기계운전기사</v>
          </cell>
          <cell r="B77" t="str">
            <v>75</v>
          </cell>
          <cell r="C77" t="str">
            <v>건설기계운전기사</v>
          </cell>
        </row>
        <row r="78">
          <cell r="A78" t="str">
            <v>건설기계조장</v>
          </cell>
          <cell r="B78" t="str">
            <v>76</v>
          </cell>
          <cell r="C78" t="str">
            <v>건설기계조장</v>
          </cell>
        </row>
        <row r="79">
          <cell r="A79" t="str">
            <v>운전사(운반차)</v>
          </cell>
          <cell r="B79" t="str">
            <v>77</v>
          </cell>
          <cell r="C79" t="str">
            <v>운전사(운반차)</v>
          </cell>
        </row>
        <row r="80">
          <cell r="A80" t="str">
            <v>운전사(기계)</v>
          </cell>
          <cell r="B80" t="str">
            <v>78</v>
          </cell>
          <cell r="C80" t="str">
            <v>운전사(기계)</v>
          </cell>
        </row>
        <row r="81">
          <cell r="A81" t="str">
            <v>건설기계운전조수</v>
          </cell>
          <cell r="B81" t="str">
            <v>79</v>
          </cell>
          <cell r="C81" t="str">
            <v>건설기계운전조수</v>
          </cell>
        </row>
        <row r="82">
          <cell r="A82" t="str">
            <v>고급선원</v>
          </cell>
          <cell r="B82" t="str">
            <v>80</v>
          </cell>
          <cell r="C82" t="str">
            <v>고급선원</v>
          </cell>
        </row>
        <row r="83">
          <cell r="A83" t="str">
            <v>보통선원</v>
          </cell>
          <cell r="B83" t="str">
            <v>81</v>
          </cell>
          <cell r="C83" t="str">
            <v>보통선원</v>
          </cell>
        </row>
        <row r="84">
          <cell r="A84" t="str">
            <v>선  부</v>
          </cell>
          <cell r="B84" t="str">
            <v>82</v>
          </cell>
          <cell r="C84" t="str">
            <v>선  부</v>
          </cell>
        </row>
        <row r="85">
          <cell r="A85" t="str">
            <v>준설선선장</v>
          </cell>
          <cell r="B85" t="str">
            <v>83</v>
          </cell>
          <cell r="C85" t="str">
            <v>준설선선장</v>
          </cell>
        </row>
        <row r="86">
          <cell r="A86" t="str">
            <v>준설선기관장</v>
          </cell>
          <cell r="B86" t="str">
            <v>84</v>
          </cell>
          <cell r="C86" t="str">
            <v>준설선기관장</v>
          </cell>
        </row>
        <row r="87">
          <cell r="A87" t="str">
            <v>준설선기관사</v>
          </cell>
          <cell r="B87" t="str">
            <v>85</v>
          </cell>
          <cell r="C87" t="str">
            <v>준설선기관사</v>
          </cell>
        </row>
        <row r="88">
          <cell r="A88" t="str">
            <v>준설선운전사</v>
          </cell>
          <cell r="B88" t="str">
            <v>86</v>
          </cell>
          <cell r="C88" t="str">
            <v>준설선운전사</v>
          </cell>
        </row>
        <row r="89">
          <cell r="A89" t="str">
            <v>준설선전기사</v>
          </cell>
          <cell r="B89" t="str">
            <v>87</v>
          </cell>
          <cell r="C89" t="str">
            <v>준설선전기사</v>
          </cell>
        </row>
        <row r="90">
          <cell r="A90" t="str">
            <v>기계설치공</v>
          </cell>
          <cell r="B90" t="str">
            <v>88</v>
          </cell>
          <cell r="C90" t="str">
            <v>기계설치공</v>
          </cell>
        </row>
        <row r="91">
          <cell r="A91" t="str">
            <v>기 계 공</v>
          </cell>
          <cell r="B91" t="str">
            <v>89</v>
          </cell>
          <cell r="C91" t="str">
            <v>기 계 공</v>
          </cell>
        </row>
        <row r="92">
          <cell r="A92" t="str">
            <v>현 도 사</v>
          </cell>
          <cell r="B92" t="str">
            <v>90</v>
          </cell>
          <cell r="C92" t="str">
            <v>현 도 사</v>
          </cell>
        </row>
        <row r="93">
          <cell r="A93" t="str">
            <v>제 도 사</v>
          </cell>
          <cell r="B93" t="str">
            <v>91</v>
          </cell>
          <cell r="C93" t="str">
            <v>제 도 사</v>
          </cell>
        </row>
        <row r="94">
          <cell r="A94" t="str">
            <v>시험관련기사</v>
          </cell>
          <cell r="B94" t="str">
            <v>92</v>
          </cell>
          <cell r="C94" t="str">
            <v>시험관련기사</v>
          </cell>
        </row>
        <row r="95">
          <cell r="A95" t="str">
            <v>시험관련산업기사</v>
          </cell>
          <cell r="B95" t="str">
            <v>93</v>
          </cell>
          <cell r="C95" t="str">
            <v>시험관련산업기사</v>
          </cell>
        </row>
        <row r="96">
          <cell r="A96" t="str">
            <v>시험보조수</v>
          </cell>
          <cell r="B96" t="str">
            <v>94</v>
          </cell>
          <cell r="C96" t="str">
            <v>시험보조수</v>
          </cell>
        </row>
        <row r="97">
          <cell r="A97" t="str">
            <v>유 리 공</v>
          </cell>
          <cell r="B97" t="str">
            <v>95</v>
          </cell>
          <cell r="C97" t="str">
            <v>유 리 공</v>
          </cell>
        </row>
        <row r="98">
          <cell r="A98" t="str">
            <v>함 석 공</v>
          </cell>
          <cell r="B98" t="str">
            <v>96</v>
          </cell>
          <cell r="C98" t="str">
            <v>함 석 공</v>
          </cell>
        </row>
        <row r="99">
          <cell r="A99" t="str">
            <v>용접공(일반)</v>
          </cell>
          <cell r="B99" t="str">
            <v>97</v>
          </cell>
          <cell r="C99" t="str">
            <v>용접공(일반)</v>
          </cell>
        </row>
        <row r="100">
          <cell r="A100" t="str">
            <v>닥 트 공</v>
          </cell>
          <cell r="B100" t="str">
            <v>98</v>
          </cell>
          <cell r="C100" t="str">
            <v>닥 트 공</v>
          </cell>
        </row>
        <row r="101">
          <cell r="A101" t="str">
            <v>할 석 공</v>
          </cell>
          <cell r="B101" t="str">
            <v>99</v>
          </cell>
          <cell r="C101" t="str">
            <v>할 석 공</v>
          </cell>
        </row>
        <row r="102">
          <cell r="A102" t="str">
            <v>제철축로공</v>
          </cell>
          <cell r="B102" t="str">
            <v>100</v>
          </cell>
          <cell r="C102" t="str">
            <v>제철축로공</v>
          </cell>
        </row>
        <row r="103">
          <cell r="A103" t="str">
            <v>지적기사</v>
          </cell>
          <cell r="B103" t="str">
            <v>101</v>
          </cell>
          <cell r="C103" t="str">
            <v>지적기사</v>
          </cell>
        </row>
        <row r="104">
          <cell r="A104" t="str">
            <v>지적산업기사</v>
          </cell>
          <cell r="B104" t="str">
            <v>102</v>
          </cell>
          <cell r="C104" t="str">
            <v>지적산업기사</v>
          </cell>
        </row>
        <row r="105">
          <cell r="A105" t="str">
            <v>지적기능산업기사</v>
          </cell>
          <cell r="B105" t="str">
            <v>103</v>
          </cell>
          <cell r="C105" t="str">
            <v>지적기능산업기사</v>
          </cell>
        </row>
        <row r="106">
          <cell r="A106" t="str">
            <v>지적기능사</v>
          </cell>
          <cell r="B106" t="str">
            <v>104</v>
          </cell>
          <cell r="C106" t="str">
            <v>지적기능사</v>
          </cell>
        </row>
        <row r="107">
          <cell r="A107" t="str">
            <v>H/W 설치사</v>
          </cell>
          <cell r="B107" t="str">
            <v>105</v>
          </cell>
          <cell r="C107" t="str">
            <v>H/W 설치사</v>
          </cell>
        </row>
        <row r="108">
          <cell r="A108" t="str">
            <v>H/W 시험사</v>
          </cell>
          <cell r="B108" t="str">
            <v>106</v>
          </cell>
          <cell r="C108" t="str">
            <v>H/W 시험사</v>
          </cell>
        </row>
        <row r="109">
          <cell r="A109" t="str">
            <v>S/W 시험사</v>
          </cell>
          <cell r="B109" t="str">
            <v>107</v>
          </cell>
          <cell r="C109" t="str">
            <v>S/W 시험사</v>
          </cell>
        </row>
        <row r="110">
          <cell r="A110" t="str">
            <v>CPU 시험사</v>
          </cell>
          <cell r="B110" t="str">
            <v>108</v>
          </cell>
          <cell r="C110" t="str">
            <v>CPU 시험사</v>
          </cell>
        </row>
        <row r="111">
          <cell r="A111" t="str">
            <v>광통신설치사</v>
          </cell>
          <cell r="B111" t="str">
            <v>109</v>
          </cell>
          <cell r="C111" t="str">
            <v>광통신설치사</v>
          </cell>
        </row>
        <row r="112">
          <cell r="A112" t="str">
            <v>광케이블설치사</v>
          </cell>
          <cell r="B112" t="str">
            <v>110</v>
          </cell>
          <cell r="C112" t="str">
            <v>광케이블설치사</v>
          </cell>
        </row>
        <row r="113">
          <cell r="A113" t="str">
            <v>도 편 수</v>
          </cell>
          <cell r="B113" t="str">
            <v>111</v>
          </cell>
          <cell r="C113" t="str">
            <v>도 편 수</v>
          </cell>
        </row>
        <row r="114">
          <cell r="A114" t="str">
            <v>목조각공</v>
          </cell>
          <cell r="B114" t="str">
            <v>112</v>
          </cell>
          <cell r="C114" t="str">
            <v>목조각공</v>
          </cell>
        </row>
        <row r="115">
          <cell r="A115" t="str">
            <v>한식목공</v>
          </cell>
          <cell r="B115" t="str">
            <v>113</v>
          </cell>
          <cell r="C115" t="str">
            <v>한식목공</v>
          </cell>
        </row>
        <row r="116">
          <cell r="A116" t="str">
            <v>한식목공조공</v>
          </cell>
          <cell r="B116" t="str">
            <v>114</v>
          </cell>
          <cell r="C116" t="str">
            <v>한식목공조공</v>
          </cell>
        </row>
        <row r="117">
          <cell r="A117" t="str">
            <v>드잡이공</v>
          </cell>
          <cell r="B117" t="str">
            <v>115</v>
          </cell>
          <cell r="C117" t="str">
            <v>드잡이공</v>
          </cell>
        </row>
        <row r="118">
          <cell r="A118" t="str">
            <v>한식와공</v>
          </cell>
          <cell r="B118" t="str">
            <v>116</v>
          </cell>
          <cell r="C118" t="str">
            <v>한식와공</v>
          </cell>
        </row>
        <row r="119">
          <cell r="A119" t="str">
            <v>한식와공조공</v>
          </cell>
          <cell r="B119" t="str">
            <v>117</v>
          </cell>
          <cell r="C119" t="str">
            <v>한식와공조공</v>
          </cell>
        </row>
        <row r="120">
          <cell r="A120" t="str">
            <v>석조각공</v>
          </cell>
          <cell r="B120" t="str">
            <v>118</v>
          </cell>
          <cell r="C120" t="str">
            <v>석조각공</v>
          </cell>
        </row>
        <row r="121">
          <cell r="A121" t="str">
            <v>특수화공</v>
          </cell>
          <cell r="B121" t="str">
            <v>119</v>
          </cell>
          <cell r="C121" t="str">
            <v>특수화공</v>
          </cell>
        </row>
        <row r="122">
          <cell r="A122" t="str">
            <v>화  공</v>
          </cell>
          <cell r="B122" t="str">
            <v>120</v>
          </cell>
          <cell r="C122" t="str">
            <v>화  공</v>
          </cell>
        </row>
        <row r="123">
          <cell r="A123" t="str">
            <v>한식미장공</v>
          </cell>
          <cell r="B123" t="str">
            <v>121</v>
          </cell>
          <cell r="C123" t="str">
            <v>한식미장공</v>
          </cell>
        </row>
        <row r="124">
          <cell r="A124" t="str">
            <v>원자력배관공</v>
          </cell>
          <cell r="B124" t="str">
            <v>122</v>
          </cell>
          <cell r="C124" t="str">
            <v>원자력배관공</v>
          </cell>
        </row>
        <row r="125">
          <cell r="A125" t="str">
            <v>원자력용접공</v>
          </cell>
          <cell r="B125" t="str">
            <v>123</v>
          </cell>
          <cell r="C125" t="str">
            <v>원자력용접공</v>
          </cell>
        </row>
        <row r="126">
          <cell r="A126" t="str">
            <v>원자력기계설치공</v>
          </cell>
          <cell r="B126" t="str">
            <v>124</v>
          </cell>
          <cell r="C126" t="str">
            <v>원자력기계설치공</v>
          </cell>
        </row>
        <row r="127">
          <cell r="A127" t="str">
            <v>원자력덕트공</v>
          </cell>
          <cell r="B127" t="str">
            <v>125</v>
          </cell>
          <cell r="C127" t="str">
            <v>원자력덕트공</v>
          </cell>
        </row>
        <row r="128">
          <cell r="A128" t="str">
            <v>원자력제관공</v>
          </cell>
          <cell r="B128" t="str">
            <v>126</v>
          </cell>
          <cell r="C128" t="str">
            <v>원자력제관공</v>
          </cell>
        </row>
        <row r="129">
          <cell r="A129" t="str">
            <v>원자력케이블전공</v>
          </cell>
          <cell r="B129" t="str">
            <v>127</v>
          </cell>
          <cell r="C129" t="str">
            <v>원자력케이블전공</v>
          </cell>
        </row>
        <row r="130">
          <cell r="A130" t="str">
            <v>원자력계장공</v>
          </cell>
          <cell r="B130" t="str">
            <v>128</v>
          </cell>
          <cell r="C130" t="str">
            <v>원자력계장공</v>
          </cell>
        </row>
        <row r="131">
          <cell r="A131" t="str">
            <v>원자력기술자</v>
          </cell>
          <cell r="B131" t="str">
            <v>129</v>
          </cell>
          <cell r="C131" t="str">
            <v>원자력기술자</v>
          </cell>
        </row>
        <row r="132">
          <cell r="A132" t="str">
            <v>중급원자력기술자</v>
          </cell>
          <cell r="B132" t="str">
            <v>130</v>
          </cell>
          <cell r="C132" t="str">
            <v>중급원자력기술자</v>
          </cell>
        </row>
        <row r="133">
          <cell r="A133" t="str">
            <v>상급원자력기술자</v>
          </cell>
          <cell r="B133" t="str">
            <v>131</v>
          </cell>
          <cell r="C133" t="str">
            <v>상급원자력기술자</v>
          </cell>
        </row>
        <row r="134">
          <cell r="A134" t="str">
            <v>원자력품질관리사</v>
          </cell>
          <cell r="B134" t="str">
            <v>132</v>
          </cell>
          <cell r="C134" t="str">
            <v>원자력품질관리사</v>
          </cell>
        </row>
        <row r="135">
          <cell r="A135" t="str">
            <v>원자력특별인부</v>
          </cell>
          <cell r="B135" t="str">
            <v>133</v>
          </cell>
          <cell r="C135" t="str">
            <v>원자력특별인부</v>
          </cell>
        </row>
        <row r="136">
          <cell r="A136" t="str">
            <v>원자력보온공</v>
          </cell>
          <cell r="B136" t="str">
            <v>134</v>
          </cell>
          <cell r="C136" t="str">
            <v>원자력보온공</v>
          </cell>
        </row>
        <row r="137">
          <cell r="A137" t="str">
            <v>원자력플랜트전공</v>
          </cell>
          <cell r="B137" t="str">
            <v>135</v>
          </cell>
          <cell r="C137" t="str">
            <v>원자력플랜트전공</v>
          </cell>
        </row>
        <row r="138">
          <cell r="A138" t="str">
            <v>고급원자력비파괴시험공</v>
          </cell>
          <cell r="B138" t="str">
            <v>136</v>
          </cell>
          <cell r="C138" t="str">
            <v>고급원자력비파괴시험공</v>
          </cell>
        </row>
        <row r="139">
          <cell r="A139" t="str">
            <v>특급원자력비파괴시험공</v>
          </cell>
          <cell r="B139" t="str">
            <v>137</v>
          </cell>
          <cell r="C139" t="str">
            <v>특급원자력비파괴시험공</v>
          </cell>
        </row>
        <row r="140">
          <cell r="A140" t="str">
            <v>통신관련기사</v>
          </cell>
          <cell r="B140" t="str">
            <v>138</v>
          </cell>
          <cell r="C140" t="str">
            <v>통신관련기사</v>
          </cell>
        </row>
        <row r="141">
          <cell r="A141" t="str">
            <v>통신관련산업기사</v>
          </cell>
          <cell r="B141" t="str">
            <v>139</v>
          </cell>
          <cell r="C141" t="str">
            <v>통신관련산업기사</v>
          </cell>
        </row>
        <row r="142">
          <cell r="A142" t="str">
            <v>통신관련기능사</v>
          </cell>
          <cell r="B142" t="str">
            <v>140</v>
          </cell>
          <cell r="C142" t="str">
            <v>통신관련기능사</v>
          </cell>
        </row>
        <row r="143">
          <cell r="A143" t="str">
            <v>노 즐 공</v>
          </cell>
          <cell r="B143" t="str">
            <v>141</v>
          </cell>
          <cell r="C143" t="str">
            <v>노 즐 공</v>
          </cell>
        </row>
        <row r="144">
          <cell r="A144" t="str">
            <v>코 킹 공</v>
          </cell>
          <cell r="B144" t="str">
            <v>142</v>
          </cell>
          <cell r="C144" t="str">
            <v>코 킹 공</v>
          </cell>
        </row>
        <row r="145">
          <cell r="A145" t="str">
            <v>전기공사기사</v>
          </cell>
          <cell r="B145" t="str">
            <v>143</v>
          </cell>
          <cell r="C145" t="str">
            <v>전기공사기사</v>
          </cell>
        </row>
        <row r="146">
          <cell r="A146" t="str">
            <v>전기공사산업기사</v>
          </cell>
          <cell r="B146" t="str">
            <v>144</v>
          </cell>
          <cell r="C146" t="str">
            <v>전기공사산업기사</v>
          </cell>
        </row>
        <row r="147">
          <cell r="A147" t="str">
            <v>변전전공</v>
          </cell>
          <cell r="B147" t="str">
            <v>145</v>
          </cell>
          <cell r="C147" t="str">
            <v>변전전공</v>
          </cell>
        </row>
        <row r="148">
          <cell r="A148">
            <v>0</v>
          </cell>
          <cell r="C148">
            <v>0</v>
          </cell>
        </row>
        <row r="149">
          <cell r="A149" t="str">
            <v>강제 전선관 ( 매입 )STEEL 16C</v>
          </cell>
          <cell r="B149" t="str">
            <v>1</v>
          </cell>
          <cell r="C149" t="str">
            <v>강제 전선관 ( 매입 )</v>
          </cell>
          <cell r="D149" t="str">
            <v>STEEL 16C</v>
          </cell>
          <cell r="E149" t="str">
            <v>M</v>
          </cell>
          <cell r="F149">
            <v>1719</v>
          </cell>
          <cell r="G149">
            <v>1719</v>
          </cell>
          <cell r="H149">
            <v>100</v>
          </cell>
        </row>
        <row r="150">
          <cell r="A150" t="str">
            <v>강제 전선관 ( 매입 )STEEL 22C</v>
          </cell>
          <cell r="B150" t="str">
            <v>2</v>
          </cell>
          <cell r="C150" t="str">
            <v>강제 전선관 ( 매입 )</v>
          </cell>
          <cell r="D150" t="str">
            <v>STEEL 22C</v>
          </cell>
          <cell r="E150" t="str">
            <v>M</v>
          </cell>
          <cell r="F150">
            <v>2189</v>
          </cell>
          <cell r="G150">
            <v>2189</v>
          </cell>
          <cell r="H150">
            <v>100</v>
          </cell>
        </row>
        <row r="151">
          <cell r="A151" t="str">
            <v>강제 전선관 ( 매입 )STEEL 28C</v>
          </cell>
          <cell r="B151" t="str">
            <v>3</v>
          </cell>
          <cell r="C151" t="str">
            <v>강제 전선관 ( 매입 )</v>
          </cell>
          <cell r="D151" t="str">
            <v>STEEL 28C</v>
          </cell>
          <cell r="E151" t="str">
            <v>M</v>
          </cell>
          <cell r="F151">
            <v>2848</v>
          </cell>
          <cell r="G151">
            <v>2848</v>
          </cell>
          <cell r="H151">
            <v>100</v>
          </cell>
        </row>
        <row r="152">
          <cell r="A152" t="str">
            <v>강제 전선관 ( 노출 )STEEL 16C</v>
          </cell>
          <cell r="B152" t="str">
            <v>4</v>
          </cell>
          <cell r="C152" t="str">
            <v>강제 전선관 ( 노출 )</v>
          </cell>
          <cell r="D152" t="str">
            <v>STEEL 16C</v>
          </cell>
          <cell r="E152" t="str">
            <v>M</v>
          </cell>
          <cell r="F152">
            <v>1719</v>
          </cell>
          <cell r="G152">
            <v>1719</v>
          </cell>
          <cell r="H152">
            <v>100</v>
          </cell>
        </row>
        <row r="153">
          <cell r="A153" t="str">
            <v>강제 전선관 ( 노출 )STEEL 22C</v>
          </cell>
          <cell r="B153" t="str">
            <v>5</v>
          </cell>
          <cell r="C153" t="str">
            <v>강제 전선관 ( 노출 )</v>
          </cell>
          <cell r="D153" t="str">
            <v>STEEL 22C</v>
          </cell>
          <cell r="E153" t="str">
            <v>M</v>
          </cell>
          <cell r="F153">
            <v>2189</v>
          </cell>
          <cell r="G153">
            <v>2189</v>
          </cell>
          <cell r="H153">
            <v>100</v>
          </cell>
        </row>
        <row r="154">
          <cell r="A154" t="str">
            <v>강제 전선관 ( 노출 )STEEL 28C</v>
          </cell>
          <cell r="B154" t="str">
            <v>6</v>
          </cell>
          <cell r="C154" t="str">
            <v>강제 전선관 ( 노출 )</v>
          </cell>
          <cell r="D154" t="str">
            <v>STEEL 28C</v>
          </cell>
          <cell r="E154" t="str">
            <v>M</v>
          </cell>
          <cell r="F154">
            <v>2848</v>
          </cell>
          <cell r="G154">
            <v>2848</v>
          </cell>
          <cell r="H154">
            <v>100</v>
          </cell>
        </row>
        <row r="155">
          <cell r="A155" t="str">
            <v>강제 전선관 ( 노출 )STEEL 36C</v>
          </cell>
          <cell r="B155" t="str">
            <v>7</v>
          </cell>
          <cell r="C155" t="str">
            <v>강제 전선관 ( 노출 )</v>
          </cell>
          <cell r="D155" t="str">
            <v>STEEL 36C</v>
          </cell>
          <cell r="E155" t="str">
            <v>M</v>
          </cell>
          <cell r="F155">
            <v>3478</v>
          </cell>
          <cell r="G155">
            <v>3478</v>
          </cell>
          <cell r="H155">
            <v>100</v>
          </cell>
        </row>
        <row r="156">
          <cell r="A156" t="str">
            <v>제1종 가요전선관고장력 비방수 16C</v>
          </cell>
          <cell r="B156" t="str">
            <v>8</v>
          </cell>
          <cell r="C156" t="str">
            <v>제1종 가요전선관</v>
          </cell>
          <cell r="D156" t="str">
            <v>고장력 비방수 16C</v>
          </cell>
          <cell r="E156" t="str">
            <v>M</v>
          </cell>
          <cell r="F156">
            <v>480</v>
          </cell>
          <cell r="G156">
            <v>480</v>
          </cell>
          <cell r="H156">
            <v>100</v>
          </cell>
        </row>
        <row r="157">
          <cell r="A157" t="str">
            <v>가요전선관 콘넥터비방수 16C</v>
          </cell>
          <cell r="B157" t="str">
            <v>9</v>
          </cell>
          <cell r="C157" t="str">
            <v>가요전선관 콘넥터</v>
          </cell>
          <cell r="D157" t="str">
            <v>비방수 16C</v>
          </cell>
          <cell r="E157" t="str">
            <v>EA</v>
          </cell>
          <cell r="F157">
            <v>420</v>
          </cell>
          <cell r="G157">
            <v>420</v>
          </cell>
          <cell r="H157">
            <v>100</v>
          </cell>
        </row>
        <row r="158">
          <cell r="A158" t="str">
            <v>600V 트레이용 난연전력케이블600V F-CV 5.5㎟ 3C</v>
          </cell>
          <cell r="B158" t="str">
            <v>10</v>
          </cell>
          <cell r="C158" t="str">
            <v>600V 트레이용 난연전력케이블</v>
          </cell>
          <cell r="D158" t="str">
            <v>600V F-CV 5.5㎟ 3C</v>
          </cell>
          <cell r="E158" t="str">
            <v>M</v>
          </cell>
          <cell r="F158">
            <v>1879</v>
          </cell>
          <cell r="G158">
            <v>1879</v>
          </cell>
          <cell r="H158">
            <v>100</v>
          </cell>
        </row>
        <row r="159">
          <cell r="A159" t="str">
            <v>600V 트레이용 난연전력케이블600V F-CV 8 ㎟ 4C</v>
          </cell>
          <cell r="B159" t="str">
            <v>11</v>
          </cell>
          <cell r="C159" t="str">
            <v>600V 트레이용 난연전력케이블</v>
          </cell>
          <cell r="D159" t="str">
            <v>600V F-CV 8 ㎟ 4C</v>
          </cell>
          <cell r="E159" t="str">
            <v>M</v>
          </cell>
          <cell r="F159">
            <v>3043</v>
          </cell>
          <cell r="G159">
            <v>3043</v>
          </cell>
          <cell r="H159">
            <v>100</v>
          </cell>
        </row>
        <row r="160">
          <cell r="A160" t="str">
            <v>600V 2종 비닐절연전선600V HIV 3.5㎟</v>
          </cell>
          <cell r="B160" t="str">
            <v>12</v>
          </cell>
          <cell r="C160" t="str">
            <v>600V 2종 비닐절연전선</v>
          </cell>
          <cell r="D160" t="str">
            <v>600V HIV 3.5㎟</v>
          </cell>
          <cell r="E160" t="str">
            <v>M</v>
          </cell>
          <cell r="F160">
            <v>226</v>
          </cell>
          <cell r="G160">
            <v>226</v>
          </cell>
          <cell r="H160">
            <v>100</v>
          </cell>
        </row>
        <row r="161">
          <cell r="A161" t="str">
            <v>600V 2종 비닐절연전선600V HIV 1.2㎜</v>
          </cell>
          <cell r="B161" t="str">
            <v>13</v>
          </cell>
          <cell r="C161" t="str">
            <v>600V 2종 비닐절연전선</v>
          </cell>
          <cell r="D161" t="str">
            <v>600V HIV 1.2㎜</v>
          </cell>
          <cell r="E161" t="str">
            <v>M</v>
          </cell>
          <cell r="F161">
            <v>82</v>
          </cell>
          <cell r="G161">
            <v>82</v>
          </cell>
          <cell r="H161">
            <v>100</v>
          </cell>
        </row>
        <row r="162">
          <cell r="A162" t="str">
            <v>600V 2종 비닐절연전선600V HIV 2.0㎜</v>
          </cell>
          <cell r="B162" t="str">
            <v>14</v>
          </cell>
          <cell r="C162" t="str">
            <v>600V 2종 비닐절연전선</v>
          </cell>
          <cell r="D162" t="str">
            <v>600V HIV 2.0㎜</v>
          </cell>
          <cell r="E162" t="str">
            <v>M</v>
          </cell>
          <cell r="F162">
            <v>175</v>
          </cell>
          <cell r="G162">
            <v>175</v>
          </cell>
          <cell r="H162">
            <v>100</v>
          </cell>
        </row>
        <row r="163">
          <cell r="A163" t="str">
            <v>600V 2종 비닐절연전선600V HIV 5.5㎜</v>
          </cell>
          <cell r="B163" t="str">
            <v>15</v>
          </cell>
          <cell r="C163" t="str">
            <v>600V 2종 비닐절연전선</v>
          </cell>
          <cell r="D163" t="str">
            <v>600V HIV 5.5㎜</v>
          </cell>
          <cell r="E163" t="str">
            <v>M</v>
          </cell>
          <cell r="F163">
            <v>337</v>
          </cell>
          <cell r="G163">
            <v>337</v>
          </cell>
          <cell r="H163">
            <v>100</v>
          </cell>
        </row>
        <row r="164">
          <cell r="A164" t="str">
            <v>접지용 비닐절연 전선GV 2.0㎜</v>
          </cell>
          <cell r="B164" t="str">
            <v>16</v>
          </cell>
          <cell r="C164" t="str">
            <v>접지용 비닐절연 전선</v>
          </cell>
          <cell r="D164" t="str">
            <v>GV 2.0㎜</v>
          </cell>
          <cell r="E164" t="str">
            <v>M</v>
          </cell>
          <cell r="F164">
            <v>232</v>
          </cell>
          <cell r="G164">
            <v>232</v>
          </cell>
          <cell r="H164">
            <v>100</v>
          </cell>
        </row>
        <row r="165">
          <cell r="A165" t="str">
            <v>접지용 비닐절연 전선GV 5.5㎜</v>
          </cell>
          <cell r="B165" t="str">
            <v>17</v>
          </cell>
          <cell r="C165" t="str">
            <v>접지용 비닐절연 전선</v>
          </cell>
          <cell r="D165" t="str">
            <v>GV 5.5㎜</v>
          </cell>
          <cell r="E165" t="str">
            <v>M</v>
          </cell>
          <cell r="F165">
            <v>437</v>
          </cell>
          <cell r="G165">
            <v>437</v>
          </cell>
          <cell r="H165">
            <v>100</v>
          </cell>
        </row>
        <row r="166">
          <cell r="A166" t="str">
            <v>스위치 박스SW 1G 54㎜</v>
          </cell>
          <cell r="B166" t="str">
            <v>18</v>
          </cell>
          <cell r="C166" t="str">
            <v>스위치 박스</v>
          </cell>
          <cell r="D166" t="str">
            <v>SW 1G 54㎜</v>
          </cell>
          <cell r="E166" t="str">
            <v>EA</v>
          </cell>
          <cell r="F166">
            <v>668</v>
          </cell>
          <cell r="G166">
            <v>668</v>
          </cell>
          <cell r="H166">
            <v>100</v>
          </cell>
        </row>
        <row r="167">
          <cell r="A167" t="str">
            <v>스위치 박스SW 2G 54㎜</v>
          </cell>
          <cell r="B167" t="str">
            <v>19</v>
          </cell>
          <cell r="C167" t="str">
            <v>스위치 박스</v>
          </cell>
          <cell r="D167" t="str">
            <v>SW 2G 54㎜</v>
          </cell>
          <cell r="E167" t="str">
            <v>EA</v>
          </cell>
          <cell r="F167">
            <v>701</v>
          </cell>
          <cell r="G167">
            <v>701</v>
          </cell>
          <cell r="H167">
            <v>100</v>
          </cell>
        </row>
        <row r="168">
          <cell r="A168" t="str">
            <v>JOINT BOXJOINT BOX</v>
          </cell>
          <cell r="B168" t="str">
            <v>20</v>
          </cell>
          <cell r="C168" t="str">
            <v>JOINT BOX</v>
          </cell>
          <cell r="D168" t="str">
            <v>JOINT BOX</v>
          </cell>
          <cell r="E168" t="str">
            <v>EA</v>
          </cell>
          <cell r="F168">
            <v>832</v>
          </cell>
          <cell r="G168">
            <v>832</v>
          </cell>
          <cell r="H168">
            <v>100</v>
          </cell>
        </row>
        <row r="169">
          <cell r="A169" t="str">
            <v>아우트레트 박스8각 54㎜</v>
          </cell>
          <cell r="B169" t="str">
            <v>21</v>
          </cell>
          <cell r="C169" t="str">
            <v>아우트레트 박스</v>
          </cell>
          <cell r="D169" t="str">
            <v>8각 54㎜</v>
          </cell>
          <cell r="E169" t="str">
            <v>EA</v>
          </cell>
          <cell r="F169">
            <v>714</v>
          </cell>
          <cell r="G169">
            <v>714</v>
          </cell>
          <cell r="H169">
            <v>100</v>
          </cell>
        </row>
        <row r="170">
          <cell r="A170" t="str">
            <v>아우트레트 박스4각 54㎜</v>
          </cell>
          <cell r="B170" t="str">
            <v>22</v>
          </cell>
          <cell r="C170" t="str">
            <v>아우트레트 박스</v>
          </cell>
          <cell r="D170" t="str">
            <v>4각 54㎜</v>
          </cell>
          <cell r="E170" t="str">
            <v>EA</v>
          </cell>
          <cell r="F170">
            <v>832</v>
          </cell>
          <cell r="G170">
            <v>832</v>
          </cell>
          <cell r="H170">
            <v>100</v>
          </cell>
        </row>
        <row r="171">
          <cell r="A171" t="str">
            <v>BOX COVER평카바 8각</v>
          </cell>
          <cell r="B171" t="str">
            <v>23</v>
          </cell>
          <cell r="C171" t="str">
            <v>BOX COVER</v>
          </cell>
          <cell r="D171" t="str">
            <v>평카바 8각</v>
          </cell>
          <cell r="E171" t="str">
            <v>EA</v>
          </cell>
          <cell r="F171">
            <v>238</v>
          </cell>
          <cell r="G171">
            <v>238</v>
          </cell>
          <cell r="H171">
            <v>100</v>
          </cell>
        </row>
        <row r="172">
          <cell r="A172" t="str">
            <v>BOX COVER평카바 4각</v>
          </cell>
          <cell r="B172" t="str">
            <v>24</v>
          </cell>
          <cell r="C172" t="str">
            <v>BOX COVER</v>
          </cell>
          <cell r="D172" t="str">
            <v>평카바 4각</v>
          </cell>
          <cell r="E172" t="str">
            <v>EA</v>
          </cell>
          <cell r="F172">
            <v>238</v>
          </cell>
          <cell r="G172">
            <v>238</v>
          </cell>
          <cell r="H172">
            <v>100</v>
          </cell>
        </row>
        <row r="173">
          <cell r="A173" t="str">
            <v>WIRE CONNECTOR R-TYPE (중)</v>
          </cell>
          <cell r="B173" t="str">
            <v>25</v>
          </cell>
          <cell r="C173" t="str">
            <v xml:space="preserve">WIRE CONNECTOR </v>
          </cell>
          <cell r="D173" t="str">
            <v>R-TYPE (중)</v>
          </cell>
          <cell r="E173" t="str">
            <v>EA</v>
          </cell>
          <cell r="F173">
            <v>218</v>
          </cell>
          <cell r="G173">
            <v>218</v>
          </cell>
          <cell r="H173">
            <v>100</v>
          </cell>
        </row>
        <row r="174">
          <cell r="A174" t="str">
            <v>조명기구TYPE "A"</v>
          </cell>
          <cell r="B174" t="str">
            <v>26</v>
          </cell>
          <cell r="C174" t="str">
            <v>조명기구</v>
          </cell>
          <cell r="D174" t="str">
            <v>TYPE "A"</v>
          </cell>
          <cell r="E174" t="str">
            <v>SET</v>
          </cell>
          <cell r="F174">
            <v>26000</v>
          </cell>
          <cell r="G174">
            <v>26000</v>
          </cell>
          <cell r="H174">
            <v>100</v>
          </cell>
        </row>
        <row r="175">
          <cell r="A175" t="str">
            <v>조명기구TYPE "B"</v>
          </cell>
          <cell r="B175" t="str">
            <v>27</v>
          </cell>
          <cell r="C175" t="str">
            <v>조명기구</v>
          </cell>
          <cell r="D175" t="str">
            <v>TYPE "B"</v>
          </cell>
          <cell r="E175" t="str">
            <v>SET</v>
          </cell>
          <cell r="F175">
            <v>18000</v>
          </cell>
          <cell r="G175">
            <v>18000</v>
          </cell>
          <cell r="H175">
            <v>100</v>
          </cell>
        </row>
        <row r="176">
          <cell r="A176" t="str">
            <v>조명기구TYPE "C"</v>
          </cell>
          <cell r="B176" t="str">
            <v>28</v>
          </cell>
          <cell r="C176" t="str">
            <v>조명기구</v>
          </cell>
          <cell r="D176" t="str">
            <v>TYPE "C"</v>
          </cell>
          <cell r="E176" t="str">
            <v>SET</v>
          </cell>
          <cell r="F176">
            <v>24000</v>
          </cell>
          <cell r="G176">
            <v>24000</v>
          </cell>
          <cell r="H176">
            <v>100</v>
          </cell>
        </row>
        <row r="177">
          <cell r="A177" t="str">
            <v>조명기구TYPE "D"</v>
          </cell>
          <cell r="B177" t="str">
            <v>29</v>
          </cell>
          <cell r="C177" t="str">
            <v>조명기구</v>
          </cell>
          <cell r="D177" t="str">
            <v>TYPE "D"</v>
          </cell>
          <cell r="E177" t="str">
            <v>SET</v>
          </cell>
          <cell r="F177">
            <v>20000</v>
          </cell>
          <cell r="G177">
            <v>20000</v>
          </cell>
          <cell r="H177">
            <v>100</v>
          </cell>
        </row>
        <row r="178">
          <cell r="A178" t="str">
            <v>매입 스위치 (WIDE)1로1구  (250V 15A)</v>
          </cell>
          <cell r="B178" t="str">
            <v>30</v>
          </cell>
          <cell r="C178" t="str">
            <v>매입 스위치 (WIDE)</v>
          </cell>
          <cell r="D178" t="str">
            <v>1로1구  (250V 15A)</v>
          </cell>
          <cell r="E178" t="str">
            <v>SET</v>
          </cell>
          <cell r="F178">
            <v>1950</v>
          </cell>
          <cell r="G178">
            <v>1950</v>
          </cell>
          <cell r="H178">
            <v>100</v>
          </cell>
        </row>
        <row r="179">
          <cell r="A179" t="str">
            <v>매입 스위치 (WIDE)1로2구  (250V 15A)</v>
          </cell>
          <cell r="B179" t="str">
            <v>31</v>
          </cell>
          <cell r="C179" t="str">
            <v>매입 스위치 (WIDE)</v>
          </cell>
          <cell r="D179" t="str">
            <v>1로2구  (250V 15A)</v>
          </cell>
          <cell r="E179" t="str">
            <v>SET</v>
          </cell>
          <cell r="F179">
            <v>2930</v>
          </cell>
          <cell r="G179">
            <v>2930</v>
          </cell>
          <cell r="H179">
            <v>100</v>
          </cell>
        </row>
        <row r="180">
          <cell r="A180" t="str">
            <v>매입 스위치 (WIDE)1로3구  (250V 15A)</v>
          </cell>
          <cell r="B180" t="str">
            <v>32</v>
          </cell>
          <cell r="C180" t="str">
            <v>매입 스위치 (WIDE)</v>
          </cell>
          <cell r="D180" t="str">
            <v>1로3구  (250V 15A)</v>
          </cell>
          <cell r="E180" t="str">
            <v>SET</v>
          </cell>
          <cell r="F180">
            <v>4000</v>
          </cell>
          <cell r="G180">
            <v>4000</v>
          </cell>
          <cell r="H180">
            <v>100</v>
          </cell>
        </row>
        <row r="181">
          <cell r="A181" t="str">
            <v>매입 스위치 (WIDE)1로4구  (250V 15A)</v>
          </cell>
          <cell r="B181" t="str">
            <v>33</v>
          </cell>
          <cell r="C181" t="str">
            <v>매입 스위치 (WIDE)</v>
          </cell>
          <cell r="D181" t="str">
            <v>1로4구  (250V 15A)</v>
          </cell>
          <cell r="E181" t="str">
            <v>SET</v>
          </cell>
          <cell r="F181">
            <v>5860</v>
          </cell>
          <cell r="G181">
            <v>5860</v>
          </cell>
          <cell r="H181">
            <v>100</v>
          </cell>
        </row>
        <row r="182">
          <cell r="A182" t="str">
            <v>자동점멸 스위치W-500A DC24</v>
          </cell>
          <cell r="B182" t="str">
            <v>34</v>
          </cell>
          <cell r="C182" t="str">
            <v>자동점멸 스위치</v>
          </cell>
          <cell r="D182" t="str">
            <v>W-500A DC24</v>
          </cell>
          <cell r="E182" t="str">
            <v>EA</v>
          </cell>
          <cell r="F182">
            <v>150000</v>
          </cell>
          <cell r="G182">
            <v>150000</v>
          </cell>
          <cell r="H182">
            <v>100</v>
          </cell>
        </row>
        <row r="183">
          <cell r="A183" t="str">
            <v>CEILING SPEAKER3W(AL원형)</v>
          </cell>
          <cell r="B183" t="str">
            <v>35</v>
          </cell>
          <cell r="C183" t="str">
            <v>CEILING SPEAKER</v>
          </cell>
          <cell r="D183" t="str">
            <v>3W(AL원형)</v>
          </cell>
          <cell r="E183" t="str">
            <v>EA</v>
          </cell>
          <cell r="F183">
            <v>22000</v>
          </cell>
          <cell r="G183">
            <v>22000</v>
          </cell>
          <cell r="H183">
            <v>100</v>
          </cell>
        </row>
        <row r="184">
          <cell r="A184" t="str">
            <v>감 지 기연기식(이온화식)</v>
          </cell>
          <cell r="B184" t="str">
            <v>36</v>
          </cell>
          <cell r="C184" t="str">
            <v>감 지 기</v>
          </cell>
          <cell r="D184" t="str">
            <v>연기식(이온화식)</v>
          </cell>
          <cell r="E184" t="str">
            <v>EA</v>
          </cell>
          <cell r="F184">
            <v>30000</v>
          </cell>
          <cell r="G184">
            <v>30000</v>
          </cell>
          <cell r="H184">
            <v>100</v>
          </cell>
        </row>
        <row r="185">
          <cell r="A185" t="str">
            <v>WALL SUPPORT                W100</v>
          </cell>
          <cell r="B185" t="str">
            <v>37</v>
          </cell>
          <cell r="C185" t="str">
            <v xml:space="preserve">WALL SUPPORT                </v>
          </cell>
          <cell r="D185" t="str">
            <v>W100</v>
          </cell>
          <cell r="E185" t="str">
            <v>개소</v>
          </cell>
          <cell r="F185">
            <v>920</v>
          </cell>
          <cell r="G185">
            <v>920</v>
          </cell>
          <cell r="H185">
            <v>100</v>
          </cell>
        </row>
        <row r="186">
          <cell r="A186" t="str">
            <v>콘센트방우형 접지 1구</v>
          </cell>
          <cell r="B186" t="str">
            <v>38</v>
          </cell>
          <cell r="C186" t="str">
            <v>콘센트</v>
          </cell>
          <cell r="D186" t="str">
            <v>방우형 접지 1구</v>
          </cell>
          <cell r="E186" t="str">
            <v>EA</v>
          </cell>
          <cell r="F186">
            <v>2516</v>
          </cell>
          <cell r="G186">
            <v>2516</v>
          </cell>
          <cell r="H186">
            <v>100</v>
          </cell>
        </row>
        <row r="187">
          <cell r="A187" t="str">
            <v>콘센트방우형 접지 2구</v>
          </cell>
          <cell r="B187" t="str">
            <v>39</v>
          </cell>
          <cell r="C187" t="str">
            <v>콘센트</v>
          </cell>
          <cell r="D187" t="str">
            <v>방우형 접지 2구</v>
          </cell>
          <cell r="E187" t="str">
            <v>EA</v>
          </cell>
          <cell r="F187">
            <v>2920</v>
          </cell>
          <cell r="G187">
            <v>2920</v>
          </cell>
          <cell r="H187">
            <v>100</v>
          </cell>
        </row>
        <row r="188">
          <cell r="A188" t="str">
            <v>배관용 홈파기16㎜ 이하용</v>
          </cell>
          <cell r="B188" t="str">
            <v>40</v>
          </cell>
          <cell r="C188" t="str">
            <v>배관용 홈파기</v>
          </cell>
          <cell r="D188" t="str">
            <v>16㎜ 이하용</v>
          </cell>
          <cell r="E188" t="str">
            <v>EA</v>
          </cell>
        </row>
        <row r="189">
          <cell r="A189" t="str">
            <v>배관용 홈파기22㎜ 이하용</v>
          </cell>
          <cell r="B189" t="str">
            <v>41</v>
          </cell>
          <cell r="C189" t="str">
            <v>배관용 홈파기</v>
          </cell>
          <cell r="D189" t="str">
            <v>22㎜ 이하용</v>
          </cell>
          <cell r="E189" t="str">
            <v>EA</v>
          </cell>
        </row>
        <row r="190">
          <cell r="A190" t="str">
            <v>배관용 홈파기28㎜ 이하용</v>
          </cell>
          <cell r="B190" t="str">
            <v>42</v>
          </cell>
          <cell r="C190" t="str">
            <v>배관용 홈파기</v>
          </cell>
          <cell r="D190" t="str">
            <v>28㎜ 이하용</v>
          </cell>
          <cell r="E190" t="str">
            <v>EA</v>
          </cell>
        </row>
        <row r="191">
          <cell r="A191" t="str">
            <v>배관용 홈파기36㎜ 이하용</v>
          </cell>
          <cell r="B191" t="str">
            <v>43</v>
          </cell>
          <cell r="C191" t="str">
            <v>배관용 홈파기</v>
          </cell>
          <cell r="D191" t="str">
            <v>36㎜ 이하용</v>
          </cell>
          <cell r="E191" t="str">
            <v>EA</v>
          </cell>
        </row>
        <row r="192">
          <cell r="A192" t="str">
            <v>AL 덕트w:50 x H:35 ㎜</v>
          </cell>
          <cell r="B192" t="str">
            <v>49</v>
          </cell>
          <cell r="C192" t="str">
            <v>AL 덕트</v>
          </cell>
          <cell r="D192" t="str">
            <v>w:50 x H:35 ㎜</v>
          </cell>
          <cell r="E192" t="str">
            <v>M</v>
          </cell>
          <cell r="F192">
            <v>5000</v>
          </cell>
          <cell r="G192">
            <v>5000</v>
          </cell>
          <cell r="H192">
            <v>100</v>
          </cell>
        </row>
        <row r="193">
          <cell r="A193" t="str">
            <v>AL 덕트 엘보50㎜ ㄱ,L,T형</v>
          </cell>
          <cell r="B193" t="str">
            <v>50</v>
          </cell>
          <cell r="C193" t="str">
            <v>AL 덕트 엘보</v>
          </cell>
          <cell r="D193" t="str">
            <v>50㎜ ㄱ,L,T형</v>
          </cell>
          <cell r="E193" t="str">
            <v>EA</v>
          </cell>
          <cell r="F193">
            <v>5000</v>
          </cell>
          <cell r="G193">
            <v>5000</v>
          </cell>
          <cell r="H193">
            <v>100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4"/>
  <sheetViews>
    <sheetView showZeros="0" tabSelected="1" defaultGridColor="0" view="pageBreakPreview" topLeftCell="B1" colorId="8" zoomScale="70" zoomScaleNormal="90" zoomScaleSheetLayoutView="70" workbookViewId="0">
      <pane xSplit="4" ySplit="4" topLeftCell="F5" activePane="bottomRight" state="frozen"/>
      <selection activeCell="A4" sqref="A4:C4"/>
      <selection pane="topRight" activeCell="A4" sqref="A4:C4"/>
      <selection pane="bottomLeft" activeCell="A4" sqref="A4:C4"/>
      <selection pane="bottomRight" activeCell="D4" sqref="D4"/>
    </sheetView>
  </sheetViews>
  <sheetFormatPr defaultRowHeight="14.25"/>
  <cols>
    <col min="1" max="2" width="8.77734375" style="76" customWidth="1"/>
    <col min="3" max="3" width="27.77734375" style="76" customWidth="1"/>
    <col min="4" max="4" width="14.77734375" style="86" customWidth="1"/>
    <col min="5" max="5" width="41.6640625" style="80" customWidth="1"/>
    <col min="6" max="6" width="28.21875" style="81" customWidth="1"/>
    <col min="7" max="7" width="5.5546875" style="76" customWidth="1"/>
    <col min="8" max="9" width="8.88671875" style="76"/>
    <col min="10" max="10" width="27.77734375" style="76" customWidth="1"/>
    <col min="11" max="11" width="10.77734375" style="76" bestFit="1" customWidth="1"/>
    <col min="12" max="16384" width="8.88671875" style="76"/>
  </cols>
  <sheetData>
    <row r="1" spans="1:11" s="38" customFormat="1" ht="30" customHeight="1">
      <c r="A1" s="136"/>
      <c r="B1" s="136"/>
      <c r="C1" s="136"/>
      <c r="D1" s="136"/>
      <c r="E1" s="136"/>
      <c r="F1" s="136"/>
    </row>
    <row r="2" spans="1:11" s="38" customFormat="1" ht="16.5" customHeight="1">
      <c r="A2" s="37"/>
      <c r="B2" s="37"/>
      <c r="C2" s="37"/>
      <c r="D2" s="37"/>
      <c r="E2" s="37"/>
      <c r="F2" s="39"/>
    </row>
    <row r="3" spans="1:11" s="43" customFormat="1" ht="24.95" customHeight="1" thickBot="1">
      <c r="A3" s="40" t="s">
        <v>1799</v>
      </c>
      <c r="B3" s="41" t="s">
        <v>1896</v>
      </c>
      <c r="C3" s="42"/>
      <c r="D3" s="39"/>
      <c r="E3" s="137" t="s">
        <v>1902</v>
      </c>
      <c r="F3" s="137"/>
    </row>
    <row r="4" spans="1:11" s="43" customFormat="1" ht="33" customHeight="1">
      <c r="A4" s="138" t="s">
        <v>1800</v>
      </c>
      <c r="B4" s="139"/>
      <c r="C4" s="139"/>
      <c r="D4" s="44" t="s">
        <v>1897</v>
      </c>
      <c r="E4" s="109" t="s">
        <v>1801</v>
      </c>
      <c r="F4" s="45" t="s">
        <v>1802</v>
      </c>
    </row>
    <row r="5" spans="1:11" s="105" customFormat="1" ht="18" customHeight="1">
      <c r="A5" s="140" t="s">
        <v>1803</v>
      </c>
      <c r="B5" s="142" t="s">
        <v>1804</v>
      </c>
      <c r="C5" s="102" t="s">
        <v>1805</v>
      </c>
      <c r="D5" s="103"/>
      <c r="E5" s="110"/>
      <c r="F5" s="104"/>
    </row>
    <row r="6" spans="1:11" s="43" customFormat="1" ht="18" customHeight="1">
      <c r="A6" s="141"/>
      <c r="B6" s="142"/>
      <c r="C6" s="46" t="s">
        <v>1806</v>
      </c>
      <c r="D6" s="47"/>
      <c r="E6" s="111"/>
      <c r="F6" s="48"/>
    </row>
    <row r="7" spans="1:11" s="43" customFormat="1" ht="18" customHeight="1">
      <c r="A7" s="141"/>
      <c r="B7" s="142"/>
      <c r="C7" s="46" t="s">
        <v>1807</v>
      </c>
      <c r="D7" s="47"/>
      <c r="E7" s="111"/>
      <c r="F7" s="48"/>
    </row>
    <row r="8" spans="1:11" s="43" customFormat="1" ht="18" customHeight="1">
      <c r="A8" s="141"/>
      <c r="B8" s="142"/>
      <c r="C8" s="49" t="s">
        <v>1808</v>
      </c>
      <c r="D8" s="50"/>
      <c r="E8" s="112"/>
      <c r="F8" s="51"/>
    </row>
    <row r="9" spans="1:11" s="105" customFormat="1" ht="18" customHeight="1">
      <c r="A9" s="141"/>
      <c r="B9" s="142" t="s">
        <v>5</v>
      </c>
      <c r="C9" s="106" t="s">
        <v>1809</v>
      </c>
      <c r="D9" s="107"/>
      <c r="E9" s="110"/>
      <c r="F9" s="104"/>
    </row>
    <row r="10" spans="1:11" s="43" customFormat="1" ht="18" customHeight="1">
      <c r="A10" s="141"/>
      <c r="B10" s="143"/>
      <c r="C10" s="46" t="s">
        <v>1810</v>
      </c>
      <c r="D10" s="47"/>
      <c r="E10" s="131" t="s">
        <v>1903</v>
      </c>
      <c r="F10" s="52"/>
    </row>
    <row r="11" spans="1:11" s="43" customFormat="1" ht="18" customHeight="1">
      <c r="A11" s="141"/>
      <c r="B11" s="143"/>
      <c r="C11" s="49" t="s">
        <v>1808</v>
      </c>
      <c r="D11" s="50"/>
      <c r="E11" s="112"/>
      <c r="F11" s="51"/>
    </row>
    <row r="12" spans="1:11" s="105" customFormat="1" ht="18" customHeight="1">
      <c r="A12" s="141"/>
      <c r="B12" s="142" t="s">
        <v>1811</v>
      </c>
      <c r="C12" s="106" t="s">
        <v>1812</v>
      </c>
      <c r="D12" s="107"/>
      <c r="E12" s="110"/>
      <c r="F12" s="104"/>
    </row>
    <row r="13" spans="1:11" s="43" customFormat="1" ht="18" customHeight="1">
      <c r="A13" s="141"/>
      <c r="B13" s="143"/>
      <c r="C13" s="46" t="s">
        <v>1813</v>
      </c>
      <c r="D13" s="47"/>
      <c r="E13" s="113" t="s">
        <v>1904</v>
      </c>
      <c r="F13" s="52"/>
    </row>
    <row r="14" spans="1:11" s="43" customFormat="1" ht="18" customHeight="1">
      <c r="A14" s="141"/>
      <c r="B14" s="143"/>
      <c r="C14" s="46" t="s">
        <v>1814</v>
      </c>
      <c r="D14" s="47"/>
      <c r="E14" s="113" t="s">
        <v>1905</v>
      </c>
      <c r="F14" s="52"/>
      <c r="H14" s="53"/>
      <c r="I14" s="53"/>
      <c r="J14" s="54"/>
      <c r="K14" s="55"/>
    </row>
    <row r="15" spans="1:11" s="43" customFormat="1" ht="18" customHeight="1">
      <c r="A15" s="141"/>
      <c r="B15" s="143"/>
      <c r="C15" s="46" t="s">
        <v>1815</v>
      </c>
      <c r="D15" s="47"/>
      <c r="E15" s="113" t="s">
        <v>1906</v>
      </c>
      <c r="F15" s="56"/>
      <c r="H15" s="55"/>
      <c r="I15" s="55"/>
      <c r="J15" s="54"/>
      <c r="K15" s="55"/>
    </row>
    <row r="16" spans="1:11" s="43" customFormat="1" ht="18" customHeight="1">
      <c r="A16" s="141"/>
      <c r="B16" s="143"/>
      <c r="C16" s="46" t="s">
        <v>1816</v>
      </c>
      <c r="D16" s="47"/>
      <c r="E16" s="113" t="s">
        <v>1907</v>
      </c>
      <c r="F16" s="56"/>
      <c r="H16" s="55"/>
      <c r="I16" s="55"/>
      <c r="J16" s="54"/>
      <c r="K16" s="55"/>
    </row>
    <row r="17" spans="1:11" s="43" customFormat="1" ht="18" customHeight="1">
      <c r="A17" s="141"/>
      <c r="B17" s="143"/>
      <c r="C17" s="46" t="s">
        <v>1817</v>
      </c>
      <c r="D17" s="47"/>
      <c r="E17" s="113" t="s">
        <v>1908</v>
      </c>
      <c r="F17" s="52"/>
      <c r="H17" s="57"/>
      <c r="I17" s="57"/>
      <c r="J17" s="54"/>
      <c r="K17" s="58"/>
    </row>
    <row r="18" spans="1:11" s="43" customFormat="1" ht="18" customHeight="1">
      <c r="A18" s="141"/>
      <c r="B18" s="143"/>
      <c r="C18" s="46" t="s">
        <v>1818</v>
      </c>
      <c r="D18" s="47"/>
      <c r="E18" s="113" t="s">
        <v>1909</v>
      </c>
      <c r="F18" s="52"/>
      <c r="H18" s="57"/>
      <c r="I18" s="57"/>
      <c r="J18" s="54"/>
      <c r="K18" s="58"/>
    </row>
    <row r="19" spans="1:11" s="43" customFormat="1" ht="18" customHeight="1">
      <c r="A19" s="141"/>
      <c r="B19" s="143"/>
      <c r="C19" s="144" t="s">
        <v>1819</v>
      </c>
      <c r="D19" s="47"/>
      <c r="E19" s="114" t="s">
        <v>1820</v>
      </c>
      <c r="F19" s="59"/>
    </row>
    <row r="20" spans="1:11" s="43" customFormat="1" ht="18" customHeight="1">
      <c r="A20" s="141"/>
      <c r="B20" s="143"/>
      <c r="C20" s="145"/>
      <c r="D20" s="47"/>
      <c r="E20" s="114" t="s">
        <v>1821</v>
      </c>
      <c r="F20" s="59" t="s">
        <v>1822</v>
      </c>
    </row>
    <row r="21" spans="1:11" s="43" customFormat="1" ht="18" customHeight="1">
      <c r="A21" s="141"/>
      <c r="B21" s="143"/>
      <c r="C21" s="146"/>
      <c r="D21" s="47"/>
      <c r="E21" s="114" t="s">
        <v>1823</v>
      </c>
      <c r="F21" s="59" t="s">
        <v>1824</v>
      </c>
    </row>
    <row r="22" spans="1:11" s="43" customFormat="1" ht="18" customHeight="1">
      <c r="A22" s="141"/>
      <c r="B22" s="143"/>
      <c r="C22" s="46" t="s">
        <v>1825</v>
      </c>
      <c r="D22" s="47"/>
      <c r="E22" s="132" t="s">
        <v>1910</v>
      </c>
      <c r="F22" s="60"/>
    </row>
    <row r="23" spans="1:11" s="43" customFormat="1" ht="18" customHeight="1">
      <c r="A23" s="141"/>
      <c r="B23" s="143"/>
      <c r="C23" s="101" t="s">
        <v>1895</v>
      </c>
      <c r="D23" s="47"/>
      <c r="E23" s="113" t="s">
        <v>1911</v>
      </c>
      <c r="F23" s="52"/>
    </row>
    <row r="24" spans="1:11" s="43" customFormat="1" ht="18" customHeight="1">
      <c r="A24" s="141"/>
      <c r="B24" s="143"/>
      <c r="C24" s="101" t="s">
        <v>1894</v>
      </c>
      <c r="D24" s="47"/>
      <c r="E24" s="113" t="s">
        <v>1912</v>
      </c>
      <c r="F24" s="52"/>
    </row>
    <row r="25" spans="1:11" s="43" customFormat="1" ht="18" customHeight="1">
      <c r="A25" s="141"/>
      <c r="B25" s="143"/>
      <c r="C25" s="49" t="s">
        <v>1808</v>
      </c>
      <c r="D25" s="50"/>
      <c r="E25" s="112"/>
      <c r="F25" s="51"/>
    </row>
    <row r="26" spans="1:11" s="43" customFormat="1" ht="18" customHeight="1">
      <c r="A26" s="147" t="s">
        <v>1826</v>
      </c>
      <c r="B26" s="148"/>
      <c r="C26" s="148"/>
      <c r="D26" s="61"/>
      <c r="E26" s="115"/>
      <c r="F26" s="62"/>
    </row>
    <row r="27" spans="1:11" s="43" customFormat="1" ht="18" customHeight="1">
      <c r="A27" s="147" t="s">
        <v>1827</v>
      </c>
      <c r="B27" s="148"/>
      <c r="C27" s="148"/>
      <c r="D27" s="61"/>
      <c r="E27" s="116" t="s">
        <v>1913</v>
      </c>
      <c r="F27" s="63"/>
    </row>
    <row r="28" spans="1:11" s="43" customFormat="1" ht="18" customHeight="1">
      <c r="A28" s="147" t="s">
        <v>1828</v>
      </c>
      <c r="B28" s="148"/>
      <c r="C28" s="148"/>
      <c r="D28" s="61"/>
      <c r="E28" s="117" t="s">
        <v>1914</v>
      </c>
      <c r="F28" s="65"/>
    </row>
    <row r="29" spans="1:11" s="43" customFormat="1" ht="18" customHeight="1">
      <c r="A29" s="147" t="s">
        <v>1835</v>
      </c>
      <c r="B29" s="148"/>
      <c r="C29" s="148"/>
      <c r="D29" s="61"/>
      <c r="E29" s="117"/>
      <c r="F29" s="62"/>
    </row>
    <row r="30" spans="1:11" s="43" customFormat="1" ht="18" customHeight="1">
      <c r="A30" s="147" t="s">
        <v>1829</v>
      </c>
      <c r="B30" s="148"/>
      <c r="C30" s="148"/>
      <c r="D30" s="61"/>
      <c r="E30" s="115"/>
      <c r="F30" s="66"/>
    </row>
    <row r="31" spans="1:11" s="43" customFormat="1" ht="18" customHeight="1">
      <c r="A31" s="153" t="s">
        <v>1900</v>
      </c>
      <c r="B31" s="154"/>
      <c r="C31" s="154"/>
      <c r="D31" s="133"/>
      <c r="E31" s="134" t="s">
        <v>1899</v>
      </c>
      <c r="F31" s="66"/>
    </row>
    <row r="32" spans="1:11" s="43" customFormat="1" ht="18" customHeight="1">
      <c r="A32" s="147" t="s">
        <v>1830</v>
      </c>
      <c r="B32" s="148"/>
      <c r="C32" s="148"/>
      <c r="D32" s="61"/>
      <c r="E32" s="117" t="s">
        <v>1915</v>
      </c>
      <c r="F32" s="66"/>
    </row>
    <row r="33" spans="1:9" s="105" customFormat="1" ht="18" customHeight="1">
      <c r="A33" s="151" t="s">
        <v>1831</v>
      </c>
      <c r="B33" s="152"/>
      <c r="C33" s="152"/>
      <c r="D33" s="108">
        <v>1231431080</v>
      </c>
      <c r="E33" s="118"/>
      <c r="F33" s="135" t="s">
        <v>1901</v>
      </c>
    </row>
    <row r="34" spans="1:9" s="43" customFormat="1" ht="18" customHeight="1">
      <c r="A34" s="147" t="s">
        <v>1832</v>
      </c>
      <c r="B34" s="148"/>
      <c r="C34" s="148"/>
      <c r="D34" s="61"/>
      <c r="E34" s="64"/>
      <c r="F34" s="62"/>
    </row>
    <row r="35" spans="1:9" s="43" customFormat="1" ht="18" customHeight="1">
      <c r="A35" s="147" t="s">
        <v>1833</v>
      </c>
      <c r="B35" s="148"/>
      <c r="C35" s="148"/>
      <c r="D35" s="61">
        <v>186055000</v>
      </c>
      <c r="E35" s="64" t="s">
        <v>1834</v>
      </c>
      <c r="F35" s="62"/>
      <c r="H35" s="67"/>
      <c r="I35" s="67"/>
    </row>
    <row r="36" spans="1:9" s="43" customFormat="1" ht="18" customHeight="1" thickBot="1">
      <c r="A36" s="149" t="s">
        <v>1836</v>
      </c>
      <c r="B36" s="150"/>
      <c r="C36" s="150"/>
      <c r="D36" s="69">
        <v>1417486080</v>
      </c>
      <c r="E36" s="68"/>
      <c r="F36" s="70"/>
    </row>
    <row r="37" spans="1:9" s="75" customFormat="1" ht="16.5" customHeight="1">
      <c r="A37" s="71"/>
      <c r="B37" s="71"/>
      <c r="C37" s="71"/>
      <c r="D37" s="72"/>
      <c r="E37" s="73"/>
      <c r="F37" s="74"/>
    </row>
    <row r="38" spans="1:9" ht="24.95" customHeight="1">
      <c r="D38" s="77"/>
      <c r="E38" s="78"/>
      <c r="F38" s="79"/>
    </row>
    <row r="39" spans="1:9">
      <c r="D39" s="77"/>
    </row>
    <row r="40" spans="1:9">
      <c r="D40" s="77"/>
      <c r="E40" s="82"/>
      <c r="F40" s="83"/>
    </row>
    <row r="41" spans="1:9">
      <c r="D41" s="84"/>
    </row>
    <row r="42" spans="1:9">
      <c r="D42" s="85"/>
    </row>
    <row r="44" spans="1:9">
      <c r="D44" s="85"/>
    </row>
  </sheetData>
  <mergeCells count="19">
    <mergeCell ref="A34:C34"/>
    <mergeCell ref="A35:C35"/>
    <mergeCell ref="A36:C36"/>
    <mergeCell ref="A26:C26"/>
    <mergeCell ref="A27:C27"/>
    <mergeCell ref="A28:C28"/>
    <mergeCell ref="A30:C30"/>
    <mergeCell ref="A32:C32"/>
    <mergeCell ref="A33:C33"/>
    <mergeCell ref="A29:C29"/>
    <mergeCell ref="A31:C31"/>
    <mergeCell ref="A1:F1"/>
    <mergeCell ref="E3:F3"/>
    <mergeCell ref="A4:C4"/>
    <mergeCell ref="A5:A25"/>
    <mergeCell ref="B5:B8"/>
    <mergeCell ref="B9:B11"/>
    <mergeCell ref="B12:B25"/>
    <mergeCell ref="C19:C21"/>
  </mergeCells>
  <phoneticPr fontId="2" type="noConversion"/>
  <printOptions horizontalCentered="1" verticalCentered="1"/>
  <pageMargins left="0.69" right="0.27" top="0.19" bottom="0.17" header="0.17" footer="0.2"/>
  <pageSetup paperSize="9" scale="58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55"/>
  <sheetViews>
    <sheetView topLeftCell="D1" zoomScaleNormal="100" workbookViewId="0">
      <pane ySplit="3" topLeftCell="A4" activePane="bottomLeft" state="frozen"/>
      <selection activeCell="D1" sqref="D1"/>
      <selection pane="bottomLeft" activeCell="D1" sqref="D1:Q1"/>
    </sheetView>
  </sheetViews>
  <sheetFormatPr defaultRowHeight="20.45" customHeight="1"/>
  <cols>
    <col min="1" max="1" width="5.77734375" style="20" hidden="1" customWidth="1"/>
    <col min="2" max="2" width="6.5546875" style="21" hidden="1" customWidth="1"/>
    <col min="3" max="3" width="13.6640625" style="21" hidden="1" customWidth="1"/>
    <col min="4" max="4" width="36.21875" style="21" customWidth="1"/>
    <col min="5" max="5" width="9.109375" style="20" hidden="1" customWidth="1"/>
    <col min="6" max="6" width="4.21875" style="29" customWidth="1"/>
    <col min="7" max="7" width="4.6640625" style="30" customWidth="1"/>
    <col min="8" max="8" width="13" style="30" customWidth="1"/>
    <col min="9" max="9" width="13.109375" style="30" customWidth="1"/>
    <col min="10" max="10" width="5.109375" style="30" hidden="1" customWidth="1"/>
    <col min="11" max="11" width="11.21875" style="30" bestFit="1" customWidth="1"/>
    <col min="12" max="12" width="11.5546875" style="30" customWidth="1"/>
    <col min="13" max="14" width="9.44140625" style="30" customWidth="1"/>
    <col min="15" max="15" width="8.77734375" style="30" hidden="1" customWidth="1"/>
    <col min="16" max="16" width="13.21875" style="30" customWidth="1"/>
    <col min="17" max="17" width="10.44140625" style="21" customWidth="1"/>
    <col min="18" max="16384" width="8.88671875" style="22"/>
  </cols>
  <sheetData>
    <row r="1" spans="1:27" ht="20.45" customHeight="1">
      <c r="A1" s="20" t="s">
        <v>1753</v>
      </c>
      <c r="B1" s="21" t="s">
        <v>1758</v>
      </c>
      <c r="D1" s="158" t="s">
        <v>1898</v>
      </c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AA1" s="22" t="s">
        <v>91</v>
      </c>
    </row>
    <row r="2" spans="1:27" s="25" customFormat="1" ht="20.45" customHeight="1">
      <c r="A2" s="160" t="s">
        <v>34</v>
      </c>
      <c r="B2" s="160" t="s">
        <v>20</v>
      </c>
      <c r="C2" s="162" t="s">
        <v>23</v>
      </c>
      <c r="D2" s="161" t="s">
        <v>35</v>
      </c>
      <c r="E2" s="163" t="s">
        <v>21</v>
      </c>
      <c r="F2" s="163" t="s">
        <v>0</v>
      </c>
      <c r="G2" s="164" t="s">
        <v>1</v>
      </c>
      <c r="H2" s="164" t="s">
        <v>7</v>
      </c>
      <c r="I2" s="164"/>
      <c r="J2" s="164" t="s">
        <v>5</v>
      </c>
      <c r="K2" s="164"/>
      <c r="L2" s="164"/>
      <c r="M2" s="164" t="s">
        <v>6</v>
      </c>
      <c r="N2" s="164"/>
      <c r="O2" s="24"/>
      <c r="P2" s="164" t="s">
        <v>8</v>
      </c>
      <c r="Q2" s="161" t="s">
        <v>22</v>
      </c>
    </row>
    <row r="3" spans="1:27" s="25" customFormat="1" ht="20.45" customHeight="1">
      <c r="A3" s="160"/>
      <c r="B3" s="160"/>
      <c r="C3" s="162"/>
      <c r="D3" s="161"/>
      <c r="E3" s="163"/>
      <c r="F3" s="163"/>
      <c r="G3" s="164"/>
      <c r="H3" s="24" t="s">
        <v>19</v>
      </c>
      <c r="I3" s="24" t="s">
        <v>24</v>
      </c>
      <c r="J3" s="24" t="s">
        <v>1</v>
      </c>
      <c r="K3" s="24" t="s">
        <v>19</v>
      </c>
      <c r="L3" s="24" t="s">
        <v>24</v>
      </c>
      <c r="M3" s="24" t="s">
        <v>19</v>
      </c>
      <c r="N3" s="24" t="s">
        <v>24</v>
      </c>
      <c r="O3" s="24" t="s">
        <v>19</v>
      </c>
      <c r="P3" s="164"/>
      <c r="Q3" s="161"/>
    </row>
    <row r="4" spans="1:27" ht="20.45" customHeight="1">
      <c r="B4" s="21" t="s">
        <v>1025</v>
      </c>
      <c r="D4" s="155" t="s">
        <v>1893</v>
      </c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7"/>
    </row>
    <row r="5" spans="1:27" ht="20.45" customHeight="1">
      <c r="B5" s="21" t="s">
        <v>1755</v>
      </c>
      <c r="D5" s="26" t="s">
        <v>1756</v>
      </c>
      <c r="E5" s="27"/>
      <c r="F5" s="23" t="s">
        <v>1015</v>
      </c>
      <c r="G5" s="28">
        <v>1</v>
      </c>
      <c r="H5" s="28">
        <f>총괄표!I55</f>
        <v>0</v>
      </c>
      <c r="I5" s="28">
        <f>G5*H5</f>
        <v>0</v>
      </c>
      <c r="J5" s="28"/>
      <c r="K5" s="28">
        <f>총괄표!L55</f>
        <v>0</v>
      </c>
      <c r="L5" s="28">
        <f>G5*K5</f>
        <v>0</v>
      </c>
      <c r="M5" s="28">
        <f>총괄표!N55</f>
        <v>0</v>
      </c>
      <c r="N5" s="28">
        <f>G5*M5</f>
        <v>0</v>
      </c>
      <c r="O5" s="28" t="str">
        <f>IF((H5+K5+M5)=0, "", (H5+K5+M5))</f>
        <v/>
      </c>
      <c r="P5" s="28">
        <f>SUM(I5,L5,N5)</f>
        <v>0</v>
      </c>
      <c r="Q5" s="26" t="s">
        <v>2</v>
      </c>
    </row>
    <row r="6" spans="1:27" ht="20.45" customHeight="1">
      <c r="D6" s="26"/>
      <c r="E6" s="27"/>
      <c r="F6" s="23"/>
      <c r="G6" s="28"/>
      <c r="H6" s="28"/>
      <c r="I6" s="28"/>
      <c r="J6" s="28"/>
      <c r="K6" s="28"/>
      <c r="L6" s="28"/>
      <c r="M6" s="28"/>
      <c r="N6" s="28"/>
      <c r="O6" s="28"/>
      <c r="P6" s="28"/>
      <c r="Q6" s="26"/>
    </row>
    <row r="7" spans="1:27" ht="20.45" customHeight="1">
      <c r="D7" s="26"/>
      <c r="E7" s="27"/>
      <c r="F7" s="23"/>
      <c r="G7" s="28"/>
      <c r="H7" s="28"/>
      <c r="I7" s="28"/>
      <c r="J7" s="28"/>
      <c r="K7" s="28"/>
      <c r="L7" s="28"/>
      <c r="M7" s="28"/>
      <c r="N7" s="28"/>
      <c r="O7" s="28"/>
      <c r="P7" s="28"/>
      <c r="Q7" s="26"/>
    </row>
    <row r="8" spans="1:27" ht="20.45" customHeight="1">
      <c r="D8" s="26"/>
      <c r="E8" s="27"/>
      <c r="F8" s="23"/>
      <c r="G8" s="28"/>
      <c r="H8" s="28"/>
      <c r="I8" s="28"/>
      <c r="J8" s="28"/>
      <c r="K8" s="28"/>
      <c r="L8" s="28"/>
      <c r="M8" s="28"/>
      <c r="N8" s="28"/>
      <c r="O8" s="28"/>
      <c r="P8" s="28"/>
      <c r="Q8" s="26"/>
    </row>
    <row r="9" spans="1:27" ht="20.45" customHeight="1">
      <c r="D9" s="26"/>
      <c r="E9" s="27"/>
      <c r="F9" s="23"/>
      <c r="G9" s="28"/>
      <c r="H9" s="28"/>
      <c r="I9" s="28"/>
      <c r="J9" s="28"/>
      <c r="K9" s="28"/>
      <c r="L9" s="28"/>
      <c r="M9" s="28"/>
      <c r="N9" s="28"/>
      <c r="O9" s="28"/>
      <c r="P9" s="28"/>
      <c r="Q9" s="26"/>
    </row>
    <row r="10" spans="1:27" ht="20.45" customHeight="1">
      <c r="D10" s="26"/>
      <c r="E10" s="27"/>
      <c r="F10" s="23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6"/>
    </row>
    <row r="11" spans="1:27" ht="20.45" customHeight="1">
      <c r="D11" s="26"/>
      <c r="E11" s="27"/>
      <c r="F11" s="23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6"/>
    </row>
    <row r="12" spans="1:27" ht="20.45" customHeight="1">
      <c r="D12" s="26"/>
      <c r="E12" s="27"/>
      <c r="F12" s="23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6"/>
    </row>
    <row r="13" spans="1:27" ht="20.45" customHeight="1">
      <c r="D13" s="26"/>
      <c r="E13" s="27"/>
      <c r="F13" s="23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6"/>
    </row>
    <row r="14" spans="1:27" ht="20.45" customHeight="1">
      <c r="D14" s="26"/>
      <c r="E14" s="27"/>
      <c r="F14" s="23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6"/>
    </row>
    <row r="15" spans="1:27" ht="20.45" customHeight="1">
      <c r="D15" s="26"/>
      <c r="E15" s="27"/>
      <c r="F15" s="23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6"/>
    </row>
    <row r="16" spans="1:27" ht="20.45" customHeight="1">
      <c r="D16" s="26"/>
      <c r="E16" s="27"/>
      <c r="F16" s="23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6"/>
    </row>
    <row r="17" spans="2:17" ht="20.45" customHeight="1">
      <c r="D17" s="26"/>
      <c r="E17" s="27"/>
      <c r="F17" s="23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6"/>
    </row>
    <row r="18" spans="2:17" ht="20.45" customHeight="1">
      <c r="D18" s="26"/>
      <c r="E18" s="27"/>
      <c r="F18" s="23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6"/>
    </row>
    <row r="19" spans="2:17" ht="20.45" customHeight="1">
      <c r="D19" s="26"/>
      <c r="E19" s="27"/>
      <c r="F19" s="23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6"/>
    </row>
    <row r="20" spans="2:17" ht="20.45" customHeight="1">
      <c r="D20" s="26"/>
      <c r="E20" s="27"/>
      <c r="F20" s="23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6"/>
    </row>
    <row r="21" spans="2:17" ht="20.45" customHeight="1">
      <c r="D21" s="26"/>
      <c r="E21" s="27"/>
      <c r="F21" s="23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6"/>
    </row>
    <row r="22" spans="2:17" ht="20.45" customHeight="1">
      <c r="D22" s="26"/>
      <c r="E22" s="27"/>
      <c r="F22" s="23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6"/>
    </row>
    <row r="23" spans="2:17" ht="20.45" customHeight="1">
      <c r="D23" s="26"/>
      <c r="E23" s="27"/>
      <c r="F23" s="23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6"/>
    </row>
    <row r="24" spans="2:17" ht="20.45" customHeight="1">
      <c r="D24" s="26"/>
      <c r="E24" s="27"/>
      <c r="F24" s="23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6"/>
    </row>
    <row r="25" spans="2:17" ht="20.45" customHeight="1">
      <c r="D25" s="26"/>
      <c r="E25" s="27"/>
      <c r="F25" s="23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6"/>
    </row>
    <row r="26" spans="2:17" ht="20.45" customHeight="1">
      <c r="D26" s="26"/>
      <c r="E26" s="27"/>
      <c r="F26" s="23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6"/>
    </row>
    <row r="27" spans="2:17" ht="20.45" customHeight="1">
      <c r="D27" s="26"/>
      <c r="E27" s="27"/>
      <c r="F27" s="23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6"/>
    </row>
    <row r="28" spans="2:17" ht="20.45" customHeight="1">
      <c r="D28" s="26"/>
      <c r="E28" s="27"/>
      <c r="F28" s="23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6"/>
    </row>
    <row r="29" spans="2:17" ht="20.45" customHeight="1">
      <c r="C29" s="21" t="s">
        <v>1757</v>
      </c>
      <c r="D29" s="26" t="s">
        <v>1736</v>
      </c>
      <c r="E29" s="27"/>
      <c r="F29" s="23"/>
      <c r="G29" s="28"/>
      <c r="H29" s="28"/>
      <c r="I29" s="28">
        <f>TRUNC(SUM(I4:I28))</f>
        <v>0</v>
      </c>
      <c r="J29" s="28"/>
      <c r="K29" s="28"/>
      <c r="L29" s="28">
        <f>TRUNC(SUM(L4:L28))</f>
        <v>0</v>
      </c>
      <c r="M29" s="28"/>
      <c r="N29" s="28">
        <f>TRUNC(SUM(N4:N28))</f>
        <v>0</v>
      </c>
      <c r="O29" s="28" t="str">
        <f>IF((H29+K29+M29)=0, "", (H29+K29+M29))</f>
        <v/>
      </c>
      <c r="P29" s="28">
        <f>TRUNC(SUM(P4:P28))</f>
        <v>0</v>
      </c>
      <c r="Q29" s="26"/>
    </row>
    <row r="30" spans="2:17" ht="20.45" customHeight="1">
      <c r="B30" s="21" t="s">
        <v>1025</v>
      </c>
      <c r="D30" s="155" t="s">
        <v>1756</v>
      </c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7"/>
    </row>
    <row r="31" spans="2:17" ht="20.45" customHeight="1">
      <c r="B31" s="21" t="s">
        <v>1737</v>
      </c>
      <c r="D31" s="26" t="s">
        <v>96</v>
      </c>
      <c r="E31" s="27"/>
      <c r="F31" s="23" t="s">
        <v>1015</v>
      </c>
      <c r="G31" s="28">
        <v>1</v>
      </c>
      <c r="H31" s="28">
        <f>내역서!I107</f>
        <v>0</v>
      </c>
      <c r="I31" s="28">
        <f t="shared" ref="I31:I38" si="0">G31*H31</f>
        <v>0</v>
      </c>
      <c r="J31" s="28"/>
      <c r="K31" s="28">
        <f>내역서!L107</f>
        <v>0</v>
      </c>
      <c r="L31" s="28">
        <f t="shared" ref="L31:L38" si="1">G31*K31</f>
        <v>0</v>
      </c>
      <c r="M31" s="28">
        <f>내역서!N107</f>
        <v>0</v>
      </c>
      <c r="N31" s="28">
        <f t="shared" ref="N31:N38" si="2">G31*M31</f>
        <v>0</v>
      </c>
      <c r="O31" s="28" t="str">
        <f t="shared" ref="O31:O38" si="3">IF((H31+K31+M31)=0, "", (H31+K31+M31))</f>
        <v/>
      </c>
      <c r="P31" s="28">
        <f t="shared" ref="P31:P38" si="4">SUM(I31,L31,N31)</f>
        <v>0</v>
      </c>
      <c r="Q31" s="26"/>
    </row>
    <row r="32" spans="2:17" ht="20.45" customHeight="1">
      <c r="B32" s="21" t="s">
        <v>1738</v>
      </c>
      <c r="D32" s="26" t="s">
        <v>97</v>
      </c>
      <c r="E32" s="27"/>
      <c r="F32" s="23" t="s">
        <v>1015</v>
      </c>
      <c r="G32" s="28">
        <v>1</v>
      </c>
      <c r="H32" s="28">
        <f>내역서!I133</f>
        <v>0</v>
      </c>
      <c r="I32" s="28">
        <f t="shared" si="0"/>
        <v>0</v>
      </c>
      <c r="J32" s="28"/>
      <c r="K32" s="28">
        <f>내역서!L133</f>
        <v>0</v>
      </c>
      <c r="L32" s="28">
        <f t="shared" si="1"/>
        <v>0</v>
      </c>
      <c r="M32" s="28">
        <f>내역서!N133</f>
        <v>0</v>
      </c>
      <c r="N32" s="28">
        <f t="shared" si="2"/>
        <v>0</v>
      </c>
      <c r="O32" s="28" t="str">
        <f t="shared" si="3"/>
        <v/>
      </c>
      <c r="P32" s="28">
        <f t="shared" si="4"/>
        <v>0</v>
      </c>
      <c r="Q32" s="26"/>
    </row>
    <row r="33" spans="2:17" ht="20.45" customHeight="1">
      <c r="B33" s="21" t="s">
        <v>1739</v>
      </c>
      <c r="D33" s="26" t="s">
        <v>98</v>
      </c>
      <c r="E33" s="27"/>
      <c r="F33" s="23" t="s">
        <v>1015</v>
      </c>
      <c r="G33" s="28">
        <v>1</v>
      </c>
      <c r="H33" s="28">
        <f>내역서!I211</f>
        <v>0</v>
      </c>
      <c r="I33" s="28">
        <f t="shared" si="0"/>
        <v>0</v>
      </c>
      <c r="J33" s="28"/>
      <c r="K33" s="28">
        <f>내역서!L211</f>
        <v>0</v>
      </c>
      <c r="L33" s="28">
        <f t="shared" si="1"/>
        <v>0</v>
      </c>
      <c r="M33" s="28">
        <f>내역서!N211</f>
        <v>0</v>
      </c>
      <c r="N33" s="28">
        <f t="shared" si="2"/>
        <v>0</v>
      </c>
      <c r="O33" s="28" t="str">
        <f t="shared" si="3"/>
        <v/>
      </c>
      <c r="P33" s="28">
        <f t="shared" si="4"/>
        <v>0</v>
      </c>
      <c r="Q33" s="26"/>
    </row>
    <row r="34" spans="2:17" ht="20.45" customHeight="1">
      <c r="B34" s="21" t="s">
        <v>1740</v>
      </c>
      <c r="D34" s="26" t="s">
        <v>99</v>
      </c>
      <c r="E34" s="27"/>
      <c r="F34" s="23" t="s">
        <v>1015</v>
      </c>
      <c r="G34" s="28">
        <v>1</v>
      </c>
      <c r="H34" s="28">
        <f>내역서!I263</f>
        <v>0</v>
      </c>
      <c r="I34" s="28">
        <f t="shared" si="0"/>
        <v>0</v>
      </c>
      <c r="J34" s="28"/>
      <c r="K34" s="28">
        <f>내역서!L263</f>
        <v>0</v>
      </c>
      <c r="L34" s="28">
        <f t="shared" si="1"/>
        <v>0</v>
      </c>
      <c r="M34" s="28">
        <f>내역서!N263</f>
        <v>0</v>
      </c>
      <c r="N34" s="28">
        <f t="shared" si="2"/>
        <v>0</v>
      </c>
      <c r="O34" s="28" t="str">
        <f t="shared" si="3"/>
        <v/>
      </c>
      <c r="P34" s="28">
        <f t="shared" si="4"/>
        <v>0</v>
      </c>
      <c r="Q34" s="26"/>
    </row>
    <row r="35" spans="2:17" ht="20.45" customHeight="1">
      <c r="B35" s="21" t="s">
        <v>1741</v>
      </c>
      <c r="D35" s="26" t="s">
        <v>100</v>
      </c>
      <c r="E35" s="27"/>
      <c r="F35" s="23" t="s">
        <v>1015</v>
      </c>
      <c r="G35" s="28">
        <v>1</v>
      </c>
      <c r="H35" s="28">
        <f>내역서!I315</f>
        <v>0</v>
      </c>
      <c r="I35" s="28">
        <f t="shared" si="0"/>
        <v>0</v>
      </c>
      <c r="J35" s="28"/>
      <c r="K35" s="28">
        <f>내역서!L315</f>
        <v>0</v>
      </c>
      <c r="L35" s="28">
        <f t="shared" si="1"/>
        <v>0</v>
      </c>
      <c r="M35" s="28">
        <f>내역서!N315</f>
        <v>0</v>
      </c>
      <c r="N35" s="28">
        <f t="shared" si="2"/>
        <v>0</v>
      </c>
      <c r="O35" s="28" t="str">
        <f t="shared" si="3"/>
        <v/>
      </c>
      <c r="P35" s="28">
        <f t="shared" si="4"/>
        <v>0</v>
      </c>
      <c r="Q35" s="26"/>
    </row>
    <row r="36" spans="2:17" ht="20.45" customHeight="1">
      <c r="B36" s="21" t="s">
        <v>1742</v>
      </c>
      <c r="D36" s="26" t="s">
        <v>101</v>
      </c>
      <c r="E36" s="27"/>
      <c r="F36" s="23" t="s">
        <v>1015</v>
      </c>
      <c r="G36" s="28">
        <v>1</v>
      </c>
      <c r="H36" s="28">
        <f>내역서!I341</f>
        <v>0</v>
      </c>
      <c r="I36" s="28">
        <f t="shared" si="0"/>
        <v>0</v>
      </c>
      <c r="J36" s="28"/>
      <c r="K36" s="28">
        <f>내역서!L341</f>
        <v>0</v>
      </c>
      <c r="L36" s="28">
        <f t="shared" si="1"/>
        <v>0</v>
      </c>
      <c r="M36" s="28">
        <f>내역서!N341</f>
        <v>0</v>
      </c>
      <c r="N36" s="28">
        <f t="shared" si="2"/>
        <v>0</v>
      </c>
      <c r="O36" s="28" t="str">
        <f t="shared" si="3"/>
        <v/>
      </c>
      <c r="P36" s="28">
        <f t="shared" si="4"/>
        <v>0</v>
      </c>
      <c r="Q36" s="26"/>
    </row>
    <row r="37" spans="2:17" ht="20.45" customHeight="1">
      <c r="B37" s="21" t="s">
        <v>1743</v>
      </c>
      <c r="D37" s="26" t="s">
        <v>102</v>
      </c>
      <c r="E37" s="27"/>
      <c r="F37" s="23" t="s">
        <v>1015</v>
      </c>
      <c r="G37" s="28">
        <v>1</v>
      </c>
      <c r="H37" s="28">
        <f>내역서!I419</f>
        <v>0</v>
      </c>
      <c r="I37" s="28">
        <f t="shared" si="0"/>
        <v>0</v>
      </c>
      <c r="J37" s="28"/>
      <c r="K37" s="28">
        <f>내역서!L419</f>
        <v>0</v>
      </c>
      <c r="L37" s="28">
        <f t="shared" si="1"/>
        <v>0</v>
      </c>
      <c r="M37" s="28">
        <f>내역서!N419</f>
        <v>0</v>
      </c>
      <c r="N37" s="28">
        <f t="shared" si="2"/>
        <v>0</v>
      </c>
      <c r="O37" s="28" t="str">
        <f t="shared" si="3"/>
        <v/>
      </c>
      <c r="P37" s="28">
        <f t="shared" si="4"/>
        <v>0</v>
      </c>
      <c r="Q37" s="26"/>
    </row>
    <row r="38" spans="2:17" ht="20.45" customHeight="1">
      <c r="B38" s="21" t="s">
        <v>1744</v>
      </c>
      <c r="D38" s="26" t="s">
        <v>103</v>
      </c>
      <c r="E38" s="27"/>
      <c r="F38" s="23" t="s">
        <v>1015</v>
      </c>
      <c r="G38" s="28">
        <v>1</v>
      </c>
      <c r="H38" s="28">
        <f>내역서!I471</f>
        <v>0</v>
      </c>
      <c r="I38" s="28">
        <f t="shared" si="0"/>
        <v>0</v>
      </c>
      <c r="J38" s="28"/>
      <c r="K38" s="28">
        <f>내역서!L471</f>
        <v>0</v>
      </c>
      <c r="L38" s="28">
        <f t="shared" si="1"/>
        <v>0</v>
      </c>
      <c r="M38" s="28">
        <f>내역서!N471</f>
        <v>0</v>
      </c>
      <c r="N38" s="28">
        <f t="shared" si="2"/>
        <v>0</v>
      </c>
      <c r="O38" s="28" t="str">
        <f t="shared" si="3"/>
        <v/>
      </c>
      <c r="P38" s="28">
        <f t="shared" si="4"/>
        <v>0</v>
      </c>
      <c r="Q38" s="26"/>
    </row>
    <row r="39" spans="2:17" ht="20.45" customHeight="1">
      <c r="D39" s="26"/>
      <c r="E39" s="27"/>
      <c r="F39" s="23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6"/>
    </row>
    <row r="40" spans="2:17" ht="20.45" customHeight="1">
      <c r="D40" s="26"/>
      <c r="E40" s="27"/>
      <c r="F40" s="23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6"/>
    </row>
    <row r="41" spans="2:17" ht="20.45" customHeight="1">
      <c r="D41" s="26"/>
      <c r="E41" s="27"/>
      <c r="F41" s="23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6"/>
    </row>
    <row r="42" spans="2:17" ht="20.45" customHeight="1">
      <c r="D42" s="26"/>
      <c r="E42" s="27"/>
      <c r="F42" s="23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6"/>
    </row>
    <row r="43" spans="2:17" ht="20.45" customHeight="1">
      <c r="D43" s="26"/>
      <c r="E43" s="27"/>
      <c r="F43" s="23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6"/>
    </row>
    <row r="44" spans="2:17" ht="20.45" customHeight="1">
      <c r="D44" s="26"/>
      <c r="E44" s="27"/>
      <c r="F44" s="23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6"/>
    </row>
    <row r="45" spans="2:17" ht="20.45" customHeight="1">
      <c r="D45" s="26"/>
      <c r="E45" s="27"/>
      <c r="F45" s="23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6"/>
    </row>
    <row r="46" spans="2:17" ht="20.45" customHeight="1">
      <c r="D46" s="26"/>
      <c r="E46" s="27"/>
      <c r="F46" s="23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6"/>
    </row>
    <row r="47" spans="2:17" ht="20.45" customHeight="1">
      <c r="D47" s="26"/>
      <c r="E47" s="27"/>
      <c r="F47" s="23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6"/>
    </row>
    <row r="48" spans="2:17" ht="20.45" customHeight="1">
      <c r="D48" s="26"/>
      <c r="E48" s="27"/>
      <c r="F48" s="23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6"/>
    </row>
    <row r="49" spans="2:17" ht="20.45" customHeight="1">
      <c r="D49" s="26"/>
      <c r="E49" s="27"/>
      <c r="F49" s="23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6"/>
    </row>
    <row r="50" spans="2:17" ht="20.45" customHeight="1">
      <c r="D50" s="26"/>
      <c r="E50" s="27"/>
      <c r="F50" s="23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6"/>
    </row>
    <row r="51" spans="2:17" ht="20.45" customHeight="1">
      <c r="D51" s="26"/>
      <c r="E51" s="27"/>
      <c r="F51" s="23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6"/>
    </row>
    <row r="52" spans="2:17" ht="20.45" customHeight="1">
      <c r="D52" s="26"/>
      <c r="E52" s="27"/>
      <c r="F52" s="23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6"/>
    </row>
    <row r="53" spans="2:17" ht="20.45" customHeight="1">
      <c r="D53" s="26"/>
      <c r="E53" s="27"/>
      <c r="F53" s="23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6"/>
    </row>
    <row r="54" spans="2:17" ht="20.45" customHeight="1">
      <c r="D54" s="26"/>
      <c r="E54" s="27"/>
      <c r="F54" s="23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6"/>
    </row>
    <row r="55" spans="2:17" ht="20.45" customHeight="1">
      <c r="B55" s="21" t="s">
        <v>1755</v>
      </c>
      <c r="C55" s="21" t="s">
        <v>1757</v>
      </c>
      <c r="D55" s="26" t="s">
        <v>1736</v>
      </c>
      <c r="E55" s="27"/>
      <c r="F55" s="23"/>
      <c r="G55" s="28"/>
      <c r="H55" s="28"/>
      <c r="I55" s="28">
        <f>TRUNC(SUM(I30:I54))</f>
        <v>0</v>
      </c>
      <c r="J55" s="28"/>
      <c r="K55" s="28"/>
      <c r="L55" s="28">
        <f>TRUNC(SUM(L30:L54))</f>
        <v>0</v>
      </c>
      <c r="M55" s="28"/>
      <c r="N55" s="28">
        <f>TRUNC(SUM(N30:N54))</f>
        <v>0</v>
      </c>
      <c r="O55" s="28" t="str">
        <f>IF((H55+K55+M55)=0, "", (H55+K55+M55))</f>
        <v/>
      </c>
      <c r="P55" s="28">
        <f>TRUNC(SUM(P30:P54))</f>
        <v>0</v>
      </c>
      <c r="Q55" s="26"/>
    </row>
  </sheetData>
  <mergeCells count="15">
    <mergeCell ref="D4:Q4"/>
    <mergeCell ref="D30:Q30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  <mergeCell ref="J2:L2"/>
    <mergeCell ref="M2:N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471"/>
  <sheetViews>
    <sheetView topLeftCell="D1" workbookViewId="0">
      <pane ySplit="3" topLeftCell="A4" activePane="bottomLeft" state="frozen"/>
      <selection activeCell="D1" sqref="A1:IV65536"/>
      <selection pane="bottomLeft" activeCell="AD3" sqref="AD3:AE3"/>
    </sheetView>
  </sheetViews>
  <sheetFormatPr defaultRowHeight="23.1" customHeight="1"/>
  <cols>
    <col min="1" max="1" width="12.109375" style="21" hidden="1" customWidth="1"/>
    <col min="2" max="2" width="17.44140625" style="21" hidden="1" customWidth="1"/>
    <col min="3" max="3" width="20.6640625" style="21" hidden="1" customWidth="1"/>
    <col min="4" max="4" width="24.33203125" style="21" customWidth="1"/>
    <col min="5" max="5" width="25.33203125" style="21" customWidth="1"/>
    <col min="6" max="6" width="4.21875" style="29" customWidth="1"/>
    <col min="7" max="7" width="10" style="20" customWidth="1"/>
    <col min="8" max="8" width="13" style="30" customWidth="1"/>
    <col min="9" max="9" width="13.21875" style="30" customWidth="1"/>
    <col min="10" max="10" width="5.5546875" style="30" hidden="1" customWidth="1"/>
    <col min="11" max="11" width="10.44140625" style="30" customWidth="1"/>
    <col min="12" max="12" width="11.77734375" style="30" customWidth="1"/>
    <col min="13" max="13" width="8.44140625" style="30" customWidth="1"/>
    <col min="14" max="14" width="9.109375" style="30" customWidth="1"/>
    <col min="15" max="15" width="6" style="30" hidden="1" customWidth="1"/>
    <col min="16" max="16" width="13" style="30" customWidth="1"/>
    <col min="17" max="17" width="11.109375" style="21" customWidth="1"/>
    <col min="18" max="26" width="8.88671875" style="22"/>
    <col min="27" max="31" width="11.77734375" style="30" customWidth="1"/>
    <col min="32" max="16384" width="8.88671875" style="22"/>
  </cols>
  <sheetData>
    <row r="1" spans="1:31" ht="23.1" customHeight="1">
      <c r="A1" s="21" t="s">
        <v>1753</v>
      </c>
      <c r="B1" s="21" t="s">
        <v>1754</v>
      </c>
      <c r="D1" s="166" t="s">
        <v>1898</v>
      </c>
      <c r="E1" s="167"/>
      <c r="F1" s="167"/>
      <c r="G1" s="167"/>
      <c r="H1" s="167"/>
      <c r="I1" s="167"/>
      <c r="J1" s="167"/>
      <c r="K1" s="167"/>
      <c r="L1" s="167"/>
      <c r="M1" s="167"/>
      <c r="N1" s="167"/>
      <c r="W1" s="165" t="s">
        <v>1773</v>
      </c>
      <c r="X1" s="165"/>
      <c r="Y1" s="165"/>
      <c r="Z1" s="25"/>
      <c r="AA1" s="25" t="s">
        <v>1774</v>
      </c>
      <c r="AB1" s="25"/>
      <c r="AC1" s="25"/>
      <c r="AD1" s="25"/>
      <c r="AE1" s="25"/>
    </row>
    <row r="2" spans="1:31" s="25" customFormat="1" ht="23.1" customHeight="1">
      <c r="A2" s="160" t="s">
        <v>1775</v>
      </c>
      <c r="B2" s="160" t="s">
        <v>1776</v>
      </c>
      <c r="C2" s="162" t="s">
        <v>1777</v>
      </c>
      <c r="D2" s="161" t="s">
        <v>1778</v>
      </c>
      <c r="E2" s="161" t="s">
        <v>1779</v>
      </c>
      <c r="F2" s="163" t="s">
        <v>1780</v>
      </c>
      <c r="G2" s="163" t="s">
        <v>1781</v>
      </c>
      <c r="H2" s="164" t="s">
        <v>1782</v>
      </c>
      <c r="I2" s="164"/>
      <c r="J2" s="164" t="s">
        <v>1783</v>
      </c>
      <c r="K2" s="164"/>
      <c r="L2" s="164"/>
      <c r="M2" s="164" t="s">
        <v>1784</v>
      </c>
      <c r="N2" s="164"/>
      <c r="O2" s="24"/>
      <c r="P2" s="164" t="s">
        <v>1785</v>
      </c>
      <c r="Q2" s="161" t="s">
        <v>1786</v>
      </c>
      <c r="W2" s="25" t="s">
        <v>1787</v>
      </c>
      <c r="X2" s="25" t="s">
        <v>1788</v>
      </c>
      <c r="Y2" s="25" t="s">
        <v>1789</v>
      </c>
      <c r="Z2" s="25" t="s">
        <v>1790</v>
      </c>
      <c r="AA2" s="35" t="s">
        <v>1791</v>
      </c>
      <c r="AB2" s="35" t="s">
        <v>1792</v>
      </c>
      <c r="AC2" s="35" t="s">
        <v>1793</v>
      </c>
      <c r="AD2" s="35" t="s">
        <v>1794</v>
      </c>
      <c r="AE2" s="35" t="s">
        <v>1787</v>
      </c>
    </row>
    <row r="3" spans="1:31" s="25" customFormat="1" ht="23.1" customHeight="1">
      <c r="A3" s="160"/>
      <c r="B3" s="160"/>
      <c r="C3" s="162"/>
      <c r="D3" s="161"/>
      <c r="E3" s="161"/>
      <c r="F3" s="163"/>
      <c r="G3" s="163"/>
      <c r="H3" s="24" t="s">
        <v>1795</v>
      </c>
      <c r="I3" s="24" t="s">
        <v>1796</v>
      </c>
      <c r="J3" s="24" t="s">
        <v>1781</v>
      </c>
      <c r="K3" s="24" t="s">
        <v>1795</v>
      </c>
      <c r="L3" s="24" t="s">
        <v>1796</v>
      </c>
      <c r="M3" s="24" t="s">
        <v>1795</v>
      </c>
      <c r="N3" s="24" t="s">
        <v>1796</v>
      </c>
      <c r="O3" s="24" t="s">
        <v>1795</v>
      </c>
      <c r="P3" s="164"/>
      <c r="Q3" s="161"/>
      <c r="W3" s="22"/>
      <c r="X3" s="22"/>
      <c r="Y3" s="22"/>
      <c r="Z3" s="22"/>
      <c r="AA3" s="30"/>
      <c r="AB3" s="30"/>
      <c r="AC3" s="30"/>
      <c r="AD3" s="30"/>
      <c r="AE3" s="30"/>
    </row>
    <row r="4" spans="1:31" ht="23.1" customHeight="1">
      <c r="B4" s="21" t="s">
        <v>1797</v>
      </c>
      <c r="D4" s="155" t="s">
        <v>1745</v>
      </c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7"/>
    </row>
    <row r="5" spans="1:31" ht="23.1" customHeight="1">
      <c r="A5" s="21" t="s">
        <v>1222</v>
      </c>
      <c r="B5" s="21" t="s">
        <v>1737</v>
      </c>
      <c r="C5" s="21" t="s">
        <v>1223</v>
      </c>
      <c r="D5" s="26" t="s">
        <v>105</v>
      </c>
      <c r="E5" s="26" t="s">
        <v>113</v>
      </c>
      <c r="F5" s="23" t="s">
        <v>107</v>
      </c>
      <c r="G5" s="27">
        <v>16</v>
      </c>
      <c r="H5" s="28"/>
      <c r="I5" s="36"/>
      <c r="J5" s="28"/>
      <c r="K5" s="28"/>
      <c r="L5" s="36"/>
      <c r="M5" s="28"/>
      <c r="N5" s="36"/>
      <c r="O5" s="28"/>
      <c r="P5" s="28"/>
      <c r="Q5" s="26" t="s">
        <v>1224</v>
      </c>
      <c r="AC5" s="30">
        <f>J5*H5</f>
        <v>0</v>
      </c>
      <c r="AE5" s="30">
        <f>L5</f>
        <v>0</v>
      </c>
    </row>
    <row r="6" spans="1:31" ht="23.1" customHeight="1">
      <c r="A6" s="21" t="s">
        <v>1225</v>
      </c>
      <c r="B6" s="21" t="s">
        <v>1737</v>
      </c>
      <c r="C6" s="21" t="s">
        <v>1226</v>
      </c>
      <c r="D6" s="26" t="s">
        <v>105</v>
      </c>
      <c r="E6" s="26" t="s">
        <v>115</v>
      </c>
      <c r="F6" s="23" t="s">
        <v>107</v>
      </c>
      <c r="G6" s="27">
        <v>94</v>
      </c>
      <c r="H6" s="28"/>
      <c r="I6" s="36"/>
      <c r="J6" s="28"/>
      <c r="K6" s="28"/>
      <c r="L6" s="36"/>
      <c r="M6" s="28"/>
      <c r="N6" s="36"/>
      <c r="O6" s="28"/>
      <c r="P6" s="28"/>
      <c r="Q6" s="26" t="s">
        <v>1227</v>
      </c>
      <c r="AC6" s="30">
        <f>J6*H6</f>
        <v>0</v>
      </c>
      <c r="AE6" s="30">
        <f>L6</f>
        <v>0</v>
      </c>
    </row>
    <row r="7" spans="1:31" ht="23.1" customHeight="1">
      <c r="A7" s="21" t="s">
        <v>1228</v>
      </c>
      <c r="B7" s="21" t="s">
        <v>1737</v>
      </c>
      <c r="C7" s="21" t="s">
        <v>1229</v>
      </c>
      <c r="D7" s="26" t="s">
        <v>105</v>
      </c>
      <c r="E7" s="26" t="s">
        <v>117</v>
      </c>
      <c r="F7" s="23" t="s">
        <v>107</v>
      </c>
      <c r="G7" s="27">
        <v>61</v>
      </c>
      <c r="H7" s="28"/>
      <c r="I7" s="36"/>
      <c r="J7" s="28"/>
      <c r="K7" s="28"/>
      <c r="L7" s="36"/>
      <c r="M7" s="28"/>
      <c r="N7" s="36"/>
      <c r="O7" s="28"/>
      <c r="P7" s="28"/>
      <c r="Q7" s="26" t="s">
        <v>1230</v>
      </c>
      <c r="AC7" s="30">
        <f>J7*H7</f>
        <v>0</v>
      </c>
      <c r="AE7" s="30">
        <f>L7</f>
        <v>0</v>
      </c>
    </row>
    <row r="8" spans="1:31" ht="23.1" customHeight="1">
      <c r="A8" s="21" t="s">
        <v>1231</v>
      </c>
      <c r="B8" s="21" t="s">
        <v>1737</v>
      </c>
      <c r="C8" s="21" t="s">
        <v>1232</v>
      </c>
      <c r="D8" s="26" t="s">
        <v>105</v>
      </c>
      <c r="E8" s="26" t="s">
        <v>119</v>
      </c>
      <c r="F8" s="23" t="s">
        <v>107</v>
      </c>
      <c r="G8" s="27">
        <v>16</v>
      </c>
      <c r="H8" s="28"/>
      <c r="I8" s="36"/>
      <c r="J8" s="28"/>
      <c r="K8" s="28"/>
      <c r="L8" s="36"/>
      <c r="M8" s="28"/>
      <c r="N8" s="36"/>
      <c r="O8" s="28"/>
      <c r="P8" s="28"/>
      <c r="Q8" s="26" t="s">
        <v>1233</v>
      </c>
      <c r="AC8" s="30">
        <f>J8*H8</f>
        <v>0</v>
      </c>
      <c r="AE8" s="30">
        <f>L8</f>
        <v>0</v>
      </c>
    </row>
    <row r="9" spans="1:31" ht="23.1" customHeight="1">
      <c r="A9" s="21" t="s">
        <v>752</v>
      </c>
      <c r="B9" s="21" t="s">
        <v>1737</v>
      </c>
      <c r="C9" s="21" t="s">
        <v>155</v>
      </c>
      <c r="D9" s="26" t="s">
        <v>149</v>
      </c>
      <c r="E9" s="26" t="s">
        <v>156</v>
      </c>
      <c r="F9" s="23" t="s">
        <v>134</v>
      </c>
      <c r="G9" s="27">
        <v>4</v>
      </c>
      <c r="H9" s="28"/>
      <c r="I9" s="36"/>
      <c r="J9" s="28"/>
      <c r="K9" s="28"/>
      <c r="L9" s="36"/>
      <c r="M9" s="28"/>
      <c r="N9" s="36"/>
      <c r="O9" s="28"/>
      <c r="P9" s="28"/>
      <c r="Q9" s="26"/>
    </row>
    <row r="10" spans="1:31" ht="23.1" customHeight="1">
      <c r="A10" s="21" t="s">
        <v>753</v>
      </c>
      <c r="B10" s="21" t="s">
        <v>1737</v>
      </c>
      <c r="C10" s="21" t="s">
        <v>157</v>
      </c>
      <c r="D10" s="26" t="s">
        <v>149</v>
      </c>
      <c r="E10" s="26" t="s">
        <v>158</v>
      </c>
      <c r="F10" s="23" t="s">
        <v>134</v>
      </c>
      <c r="G10" s="27">
        <v>26</v>
      </c>
      <c r="H10" s="28"/>
      <c r="I10" s="36"/>
      <c r="J10" s="28"/>
      <c r="K10" s="28"/>
      <c r="L10" s="36"/>
      <c r="M10" s="28"/>
      <c r="N10" s="36"/>
      <c r="O10" s="28"/>
      <c r="P10" s="28"/>
      <c r="Q10" s="26"/>
    </row>
    <row r="11" spans="1:31" ht="23.1" customHeight="1">
      <c r="A11" s="21" t="s">
        <v>754</v>
      </c>
      <c r="B11" s="21" t="s">
        <v>1737</v>
      </c>
      <c r="C11" s="21" t="s">
        <v>159</v>
      </c>
      <c r="D11" s="26" t="s">
        <v>149</v>
      </c>
      <c r="E11" s="26" t="s">
        <v>160</v>
      </c>
      <c r="F11" s="23" t="s">
        <v>134</v>
      </c>
      <c r="G11" s="27">
        <v>16</v>
      </c>
      <c r="H11" s="28"/>
      <c r="I11" s="36"/>
      <c r="J11" s="28"/>
      <c r="K11" s="28"/>
      <c r="L11" s="36"/>
      <c r="M11" s="28"/>
      <c r="N11" s="36"/>
      <c r="O11" s="28"/>
      <c r="P11" s="28"/>
      <c r="Q11" s="26"/>
    </row>
    <row r="12" spans="1:31" ht="23.1" customHeight="1">
      <c r="A12" s="21" t="s">
        <v>755</v>
      </c>
      <c r="B12" s="21" t="s">
        <v>1737</v>
      </c>
      <c r="C12" s="21" t="s">
        <v>161</v>
      </c>
      <c r="D12" s="26" t="s">
        <v>149</v>
      </c>
      <c r="E12" s="26" t="s">
        <v>162</v>
      </c>
      <c r="F12" s="23" t="s">
        <v>134</v>
      </c>
      <c r="G12" s="27">
        <v>4</v>
      </c>
      <c r="H12" s="28"/>
      <c r="I12" s="36"/>
      <c r="J12" s="28"/>
      <c r="K12" s="28"/>
      <c r="L12" s="36"/>
      <c r="M12" s="28"/>
      <c r="N12" s="36"/>
      <c r="O12" s="28"/>
      <c r="P12" s="28"/>
      <c r="Q12" s="26"/>
    </row>
    <row r="13" spans="1:31" ht="23.1" customHeight="1">
      <c r="A13" s="21" t="s">
        <v>759</v>
      </c>
      <c r="B13" s="21" t="s">
        <v>1737</v>
      </c>
      <c r="C13" s="21" t="s">
        <v>169</v>
      </c>
      <c r="D13" s="26" t="s">
        <v>149</v>
      </c>
      <c r="E13" s="26" t="s">
        <v>170</v>
      </c>
      <c r="F13" s="23" t="s">
        <v>134</v>
      </c>
      <c r="G13" s="27">
        <v>2</v>
      </c>
      <c r="H13" s="28"/>
      <c r="I13" s="36"/>
      <c r="J13" s="28"/>
      <c r="K13" s="28"/>
      <c r="L13" s="36"/>
      <c r="M13" s="28"/>
      <c r="N13" s="36"/>
      <c r="O13" s="28"/>
      <c r="P13" s="28"/>
      <c r="Q13" s="26"/>
    </row>
    <row r="14" spans="1:31" ht="23.1" customHeight="1">
      <c r="A14" s="21" t="s">
        <v>760</v>
      </c>
      <c r="B14" s="21" t="s">
        <v>1737</v>
      </c>
      <c r="C14" s="21" t="s">
        <v>171</v>
      </c>
      <c r="D14" s="26" t="s">
        <v>149</v>
      </c>
      <c r="E14" s="26" t="s">
        <v>172</v>
      </c>
      <c r="F14" s="23" t="s">
        <v>134</v>
      </c>
      <c r="G14" s="27">
        <v>32</v>
      </c>
      <c r="H14" s="28"/>
      <c r="I14" s="36"/>
      <c r="J14" s="28"/>
      <c r="K14" s="28"/>
      <c r="L14" s="36"/>
      <c r="M14" s="28"/>
      <c r="N14" s="36"/>
      <c r="O14" s="28"/>
      <c r="P14" s="28"/>
      <c r="Q14" s="26"/>
    </row>
    <row r="15" spans="1:31" ht="23.1" customHeight="1">
      <c r="A15" s="21" t="s">
        <v>761</v>
      </c>
      <c r="B15" s="21" t="s">
        <v>1737</v>
      </c>
      <c r="C15" s="21" t="s">
        <v>173</v>
      </c>
      <c r="D15" s="26" t="s">
        <v>149</v>
      </c>
      <c r="E15" s="26" t="s">
        <v>174</v>
      </c>
      <c r="F15" s="23" t="s">
        <v>134</v>
      </c>
      <c r="G15" s="27">
        <v>12</v>
      </c>
      <c r="H15" s="28"/>
      <c r="I15" s="36"/>
      <c r="J15" s="28"/>
      <c r="K15" s="28"/>
      <c r="L15" s="36"/>
      <c r="M15" s="28"/>
      <c r="N15" s="36"/>
      <c r="O15" s="28"/>
      <c r="P15" s="28"/>
      <c r="Q15" s="26"/>
    </row>
    <row r="16" spans="1:31" ht="23.1" customHeight="1">
      <c r="A16" s="21" t="s">
        <v>762</v>
      </c>
      <c r="B16" s="21" t="s">
        <v>1737</v>
      </c>
      <c r="C16" s="21" t="s">
        <v>175</v>
      </c>
      <c r="D16" s="26" t="s">
        <v>149</v>
      </c>
      <c r="E16" s="26" t="s">
        <v>176</v>
      </c>
      <c r="F16" s="23" t="s">
        <v>134</v>
      </c>
      <c r="G16" s="27">
        <v>12</v>
      </c>
      <c r="H16" s="28"/>
      <c r="I16" s="36"/>
      <c r="J16" s="28"/>
      <c r="K16" s="28"/>
      <c r="L16" s="36"/>
      <c r="M16" s="28"/>
      <c r="N16" s="36"/>
      <c r="O16" s="28"/>
      <c r="P16" s="28"/>
      <c r="Q16" s="26"/>
    </row>
    <row r="17" spans="1:31" ht="23.1" customHeight="1">
      <c r="A17" s="21" t="s">
        <v>764</v>
      </c>
      <c r="B17" s="21" t="s">
        <v>1737</v>
      </c>
      <c r="C17" s="21" t="s">
        <v>179</v>
      </c>
      <c r="D17" s="26" t="s">
        <v>178</v>
      </c>
      <c r="E17" s="26" t="s">
        <v>113</v>
      </c>
      <c r="F17" s="23" t="s">
        <v>134</v>
      </c>
      <c r="G17" s="27">
        <v>2</v>
      </c>
      <c r="H17" s="28"/>
      <c r="I17" s="36"/>
      <c r="J17" s="28"/>
      <c r="K17" s="28"/>
      <c r="L17" s="36"/>
      <c r="M17" s="28"/>
      <c r="N17" s="36"/>
      <c r="O17" s="28"/>
      <c r="P17" s="28"/>
      <c r="Q17" s="26"/>
    </row>
    <row r="18" spans="1:31" ht="23.1" customHeight="1">
      <c r="A18" s="21" t="s">
        <v>765</v>
      </c>
      <c r="B18" s="21" t="s">
        <v>1737</v>
      </c>
      <c r="C18" s="21" t="s">
        <v>180</v>
      </c>
      <c r="D18" s="26" t="s">
        <v>178</v>
      </c>
      <c r="E18" s="26" t="s">
        <v>115</v>
      </c>
      <c r="F18" s="23" t="s">
        <v>134</v>
      </c>
      <c r="G18" s="27">
        <v>20</v>
      </c>
      <c r="H18" s="28"/>
      <c r="I18" s="36"/>
      <c r="J18" s="28"/>
      <c r="K18" s="28"/>
      <c r="L18" s="36"/>
      <c r="M18" s="28"/>
      <c r="N18" s="36"/>
      <c r="O18" s="28"/>
      <c r="P18" s="28"/>
      <c r="Q18" s="26"/>
    </row>
    <row r="19" spans="1:31" ht="23.1" customHeight="1">
      <c r="A19" s="21" t="s">
        <v>766</v>
      </c>
      <c r="B19" s="21" t="s">
        <v>1737</v>
      </c>
      <c r="C19" s="21" t="s">
        <v>181</v>
      </c>
      <c r="D19" s="26" t="s">
        <v>178</v>
      </c>
      <c r="E19" s="26" t="s">
        <v>117</v>
      </c>
      <c r="F19" s="23" t="s">
        <v>134</v>
      </c>
      <c r="G19" s="27">
        <v>9</v>
      </c>
      <c r="H19" s="28"/>
      <c r="I19" s="36"/>
      <c r="J19" s="28"/>
      <c r="K19" s="28"/>
      <c r="L19" s="36"/>
      <c r="M19" s="28"/>
      <c r="N19" s="36"/>
      <c r="O19" s="28"/>
      <c r="P19" s="28"/>
      <c r="Q19" s="26"/>
    </row>
    <row r="20" spans="1:31" ht="23.1" customHeight="1">
      <c r="A20" s="21" t="s">
        <v>815</v>
      </c>
      <c r="B20" s="21" t="s">
        <v>1737</v>
      </c>
      <c r="C20" s="21" t="s">
        <v>291</v>
      </c>
      <c r="D20" s="26" t="s">
        <v>287</v>
      </c>
      <c r="E20" s="26" t="s">
        <v>292</v>
      </c>
      <c r="F20" s="23" t="s">
        <v>134</v>
      </c>
      <c r="G20" s="27">
        <v>2</v>
      </c>
      <c r="H20" s="28"/>
      <c r="I20" s="36"/>
      <c r="J20" s="28"/>
      <c r="K20" s="28"/>
      <c r="L20" s="36"/>
      <c r="M20" s="28"/>
      <c r="N20" s="36"/>
      <c r="O20" s="28"/>
      <c r="P20" s="28"/>
      <c r="Q20" s="26"/>
    </row>
    <row r="21" spans="1:31" ht="23.1" customHeight="1">
      <c r="A21" s="21" t="s">
        <v>816</v>
      </c>
      <c r="B21" s="21" t="s">
        <v>1737</v>
      </c>
      <c r="C21" s="21" t="s">
        <v>293</v>
      </c>
      <c r="D21" s="26" t="s">
        <v>287</v>
      </c>
      <c r="E21" s="26" t="s">
        <v>294</v>
      </c>
      <c r="F21" s="23" t="s">
        <v>134</v>
      </c>
      <c r="G21" s="27">
        <v>5</v>
      </c>
      <c r="H21" s="28"/>
      <c r="I21" s="36"/>
      <c r="J21" s="28"/>
      <c r="K21" s="28"/>
      <c r="L21" s="36"/>
      <c r="M21" s="28"/>
      <c r="N21" s="36"/>
      <c r="O21" s="28"/>
      <c r="P21" s="28"/>
      <c r="Q21" s="26"/>
    </row>
    <row r="22" spans="1:31" ht="23.1" customHeight="1">
      <c r="A22" s="21" t="s">
        <v>817</v>
      </c>
      <c r="B22" s="21" t="s">
        <v>1737</v>
      </c>
      <c r="C22" s="21" t="s">
        <v>295</v>
      </c>
      <c r="D22" s="26" t="s">
        <v>287</v>
      </c>
      <c r="E22" s="26" t="s">
        <v>296</v>
      </c>
      <c r="F22" s="23" t="s">
        <v>134</v>
      </c>
      <c r="G22" s="27">
        <v>6</v>
      </c>
      <c r="H22" s="28"/>
      <c r="I22" s="36"/>
      <c r="J22" s="28"/>
      <c r="K22" s="28"/>
      <c r="L22" s="36"/>
      <c r="M22" s="28"/>
      <c r="N22" s="36"/>
      <c r="O22" s="28"/>
      <c r="P22" s="28"/>
      <c r="Q22" s="26"/>
    </row>
    <row r="23" spans="1:31" ht="23.1" customHeight="1">
      <c r="A23" s="21" t="s">
        <v>818</v>
      </c>
      <c r="B23" s="21" t="s">
        <v>1737</v>
      </c>
      <c r="C23" s="21" t="s">
        <v>297</v>
      </c>
      <c r="D23" s="26" t="s">
        <v>287</v>
      </c>
      <c r="E23" s="26" t="s">
        <v>298</v>
      </c>
      <c r="F23" s="23" t="s">
        <v>134</v>
      </c>
      <c r="G23" s="27">
        <v>12</v>
      </c>
      <c r="H23" s="28"/>
      <c r="I23" s="36"/>
      <c r="J23" s="28"/>
      <c r="K23" s="28"/>
      <c r="L23" s="36"/>
      <c r="M23" s="28"/>
      <c r="N23" s="36"/>
      <c r="O23" s="28"/>
      <c r="P23" s="28"/>
      <c r="Q23" s="26"/>
    </row>
    <row r="24" spans="1:31" ht="23.1" customHeight="1">
      <c r="A24" s="21" t="s">
        <v>1276</v>
      </c>
      <c r="B24" s="21" t="s">
        <v>1737</v>
      </c>
      <c r="C24" s="21" t="s">
        <v>1277</v>
      </c>
      <c r="D24" s="26" t="s">
        <v>205</v>
      </c>
      <c r="E24" s="26" t="s">
        <v>208</v>
      </c>
      <c r="F24" s="23" t="s">
        <v>134</v>
      </c>
      <c r="G24" s="27">
        <v>22</v>
      </c>
      <c r="H24" s="28"/>
      <c r="I24" s="36"/>
      <c r="J24" s="28"/>
      <c r="K24" s="28"/>
      <c r="L24" s="36"/>
      <c r="M24" s="28"/>
      <c r="N24" s="36"/>
      <c r="O24" s="28"/>
      <c r="P24" s="28"/>
      <c r="Q24" s="26" t="s">
        <v>1278</v>
      </c>
      <c r="AE24" s="30">
        <f t="shared" ref="AE24:AE55" si="0">L24</f>
        <v>0</v>
      </c>
    </row>
    <row r="25" spans="1:31" ht="23.1" customHeight="1">
      <c r="A25" s="21" t="s">
        <v>1279</v>
      </c>
      <c r="B25" s="21" t="s">
        <v>1737</v>
      </c>
      <c r="C25" s="21" t="s">
        <v>1280</v>
      </c>
      <c r="D25" s="26" t="s">
        <v>205</v>
      </c>
      <c r="E25" s="26" t="s">
        <v>210</v>
      </c>
      <c r="F25" s="23" t="s">
        <v>134</v>
      </c>
      <c r="G25" s="27">
        <v>6</v>
      </c>
      <c r="H25" s="28"/>
      <c r="I25" s="36"/>
      <c r="J25" s="28"/>
      <c r="K25" s="28"/>
      <c r="L25" s="36"/>
      <c r="M25" s="28"/>
      <c r="N25" s="36"/>
      <c r="O25" s="28"/>
      <c r="P25" s="28"/>
      <c r="Q25" s="26" t="s">
        <v>1281</v>
      </c>
      <c r="AE25" s="30">
        <f t="shared" si="0"/>
        <v>0</v>
      </c>
    </row>
    <row r="26" spans="1:31" ht="23.1" customHeight="1">
      <c r="A26" s="21" t="s">
        <v>1378</v>
      </c>
      <c r="B26" s="21" t="s">
        <v>1737</v>
      </c>
      <c r="C26" s="21" t="s">
        <v>1379</v>
      </c>
      <c r="D26" s="26" t="s">
        <v>332</v>
      </c>
      <c r="E26" s="26" t="s">
        <v>337</v>
      </c>
      <c r="F26" s="23" t="s">
        <v>107</v>
      </c>
      <c r="G26" s="27">
        <v>18</v>
      </c>
      <c r="H26" s="28"/>
      <c r="I26" s="36"/>
      <c r="J26" s="28"/>
      <c r="K26" s="28"/>
      <c r="L26" s="36"/>
      <c r="M26" s="28"/>
      <c r="N26" s="36"/>
      <c r="O26" s="28"/>
      <c r="P26" s="28"/>
      <c r="Q26" s="26" t="s">
        <v>1380</v>
      </c>
      <c r="AC26" s="30">
        <f t="shared" ref="AC26:AC38" si="1">J26*H26</f>
        <v>0</v>
      </c>
      <c r="AE26" s="30">
        <f t="shared" si="0"/>
        <v>0</v>
      </c>
    </row>
    <row r="27" spans="1:31" ht="23.1" customHeight="1">
      <c r="A27" s="21" t="s">
        <v>1381</v>
      </c>
      <c r="B27" s="21" t="s">
        <v>1737</v>
      </c>
      <c r="C27" s="21" t="s">
        <v>1382</v>
      </c>
      <c r="D27" s="26" t="s">
        <v>332</v>
      </c>
      <c r="E27" s="26" t="s">
        <v>339</v>
      </c>
      <c r="F27" s="23" t="s">
        <v>107</v>
      </c>
      <c r="G27" s="27">
        <v>82</v>
      </c>
      <c r="H27" s="28"/>
      <c r="I27" s="36"/>
      <c r="J27" s="28"/>
      <c r="K27" s="28"/>
      <c r="L27" s="36"/>
      <c r="M27" s="28"/>
      <c r="N27" s="36"/>
      <c r="O27" s="28"/>
      <c r="P27" s="28"/>
      <c r="Q27" s="26" t="s">
        <v>1383</v>
      </c>
      <c r="AC27" s="30">
        <f t="shared" si="1"/>
        <v>0</v>
      </c>
      <c r="AE27" s="30">
        <f t="shared" si="0"/>
        <v>0</v>
      </c>
    </row>
    <row r="28" spans="1:31" ht="23.1" customHeight="1">
      <c r="A28" s="21" t="s">
        <v>1384</v>
      </c>
      <c r="B28" s="21" t="s">
        <v>1737</v>
      </c>
      <c r="C28" s="21" t="s">
        <v>1385</v>
      </c>
      <c r="D28" s="26" t="s">
        <v>332</v>
      </c>
      <c r="E28" s="26" t="s">
        <v>341</v>
      </c>
      <c r="F28" s="23" t="s">
        <v>107</v>
      </c>
      <c r="G28" s="27">
        <v>100</v>
      </c>
      <c r="H28" s="28"/>
      <c r="I28" s="36"/>
      <c r="J28" s="28"/>
      <c r="K28" s="28"/>
      <c r="L28" s="36"/>
      <c r="M28" s="28"/>
      <c r="N28" s="36"/>
      <c r="O28" s="28"/>
      <c r="P28" s="28"/>
      <c r="Q28" s="26" t="s">
        <v>1386</v>
      </c>
      <c r="AC28" s="30">
        <f t="shared" si="1"/>
        <v>0</v>
      </c>
      <c r="AE28" s="30">
        <f t="shared" si="0"/>
        <v>0</v>
      </c>
    </row>
    <row r="29" spans="1:31" ht="23.1" customHeight="1">
      <c r="A29" s="21" t="s">
        <v>1387</v>
      </c>
      <c r="B29" s="21" t="s">
        <v>1737</v>
      </c>
      <c r="C29" s="21" t="s">
        <v>1388</v>
      </c>
      <c r="D29" s="26" t="s">
        <v>332</v>
      </c>
      <c r="E29" s="26" t="s">
        <v>343</v>
      </c>
      <c r="F29" s="23" t="s">
        <v>107</v>
      </c>
      <c r="G29" s="27">
        <v>15</v>
      </c>
      <c r="H29" s="28"/>
      <c r="I29" s="36"/>
      <c r="J29" s="28"/>
      <c r="K29" s="28"/>
      <c r="L29" s="36"/>
      <c r="M29" s="28"/>
      <c r="N29" s="36"/>
      <c r="O29" s="28"/>
      <c r="P29" s="28"/>
      <c r="Q29" s="26" t="s">
        <v>1389</v>
      </c>
      <c r="AC29" s="30">
        <f t="shared" si="1"/>
        <v>0</v>
      </c>
      <c r="AE29" s="30">
        <f t="shared" si="0"/>
        <v>0</v>
      </c>
    </row>
    <row r="30" spans="1:31" ht="23.1" customHeight="1">
      <c r="A30" s="21" t="s">
        <v>1390</v>
      </c>
      <c r="B30" s="21" t="s">
        <v>1737</v>
      </c>
      <c r="C30" s="21" t="s">
        <v>1391</v>
      </c>
      <c r="D30" s="26" t="s">
        <v>332</v>
      </c>
      <c r="E30" s="26" t="s">
        <v>345</v>
      </c>
      <c r="F30" s="23" t="s">
        <v>107</v>
      </c>
      <c r="G30" s="27">
        <v>7</v>
      </c>
      <c r="H30" s="28"/>
      <c r="I30" s="36"/>
      <c r="J30" s="28"/>
      <c r="K30" s="28"/>
      <c r="L30" s="36"/>
      <c r="M30" s="28"/>
      <c r="N30" s="36"/>
      <c r="O30" s="28"/>
      <c r="P30" s="28"/>
      <c r="Q30" s="26" t="s">
        <v>1392</v>
      </c>
      <c r="AC30" s="30">
        <f t="shared" si="1"/>
        <v>0</v>
      </c>
      <c r="AE30" s="30">
        <f t="shared" si="0"/>
        <v>0</v>
      </c>
    </row>
    <row r="31" spans="1:31" ht="23.1" customHeight="1">
      <c r="A31" s="21" t="s">
        <v>1396</v>
      </c>
      <c r="B31" s="21" t="s">
        <v>1737</v>
      </c>
      <c r="C31" s="21" t="s">
        <v>1397</v>
      </c>
      <c r="D31" s="26" t="s">
        <v>349</v>
      </c>
      <c r="E31" s="26" t="s">
        <v>350</v>
      </c>
      <c r="F31" s="23" t="s">
        <v>107</v>
      </c>
      <c r="G31" s="27">
        <v>1260</v>
      </c>
      <c r="H31" s="28"/>
      <c r="I31" s="36"/>
      <c r="J31" s="28"/>
      <c r="K31" s="28"/>
      <c r="L31" s="36"/>
      <c r="M31" s="28"/>
      <c r="N31" s="36"/>
      <c r="O31" s="28"/>
      <c r="P31" s="28"/>
      <c r="Q31" s="26" t="s">
        <v>1398</v>
      </c>
      <c r="AC31" s="30">
        <f t="shared" si="1"/>
        <v>0</v>
      </c>
      <c r="AE31" s="30">
        <f t="shared" si="0"/>
        <v>0</v>
      </c>
    </row>
    <row r="32" spans="1:31" ht="23.1" customHeight="1">
      <c r="A32" s="21" t="s">
        <v>1399</v>
      </c>
      <c r="B32" s="21" t="s">
        <v>1737</v>
      </c>
      <c r="C32" s="21" t="s">
        <v>1400</v>
      </c>
      <c r="D32" s="26" t="s">
        <v>349</v>
      </c>
      <c r="E32" s="26" t="s">
        <v>352</v>
      </c>
      <c r="F32" s="23" t="s">
        <v>107</v>
      </c>
      <c r="G32" s="27">
        <v>630</v>
      </c>
      <c r="H32" s="28"/>
      <c r="I32" s="36"/>
      <c r="J32" s="28"/>
      <c r="K32" s="28"/>
      <c r="L32" s="36"/>
      <c r="M32" s="28"/>
      <c r="N32" s="36"/>
      <c r="O32" s="28"/>
      <c r="P32" s="28"/>
      <c r="Q32" s="26" t="s">
        <v>1401</v>
      </c>
      <c r="AC32" s="30">
        <f t="shared" si="1"/>
        <v>0</v>
      </c>
      <c r="AE32" s="30">
        <f t="shared" si="0"/>
        <v>0</v>
      </c>
    </row>
    <row r="33" spans="1:31" ht="23.1" customHeight="1">
      <c r="A33" s="21" t="s">
        <v>1408</v>
      </c>
      <c r="B33" s="21" t="s">
        <v>1737</v>
      </c>
      <c r="C33" s="21" t="s">
        <v>1409</v>
      </c>
      <c r="D33" s="26" t="s">
        <v>354</v>
      </c>
      <c r="E33" s="26" t="s">
        <v>359</v>
      </c>
      <c r="F33" s="23" t="s">
        <v>107</v>
      </c>
      <c r="G33" s="27">
        <v>10</v>
      </c>
      <c r="H33" s="28"/>
      <c r="I33" s="36"/>
      <c r="J33" s="28"/>
      <c r="K33" s="28"/>
      <c r="L33" s="36"/>
      <c r="M33" s="28"/>
      <c r="N33" s="36"/>
      <c r="O33" s="28"/>
      <c r="P33" s="28"/>
      <c r="Q33" s="26" t="s">
        <v>1410</v>
      </c>
      <c r="AC33" s="30">
        <f t="shared" si="1"/>
        <v>0</v>
      </c>
      <c r="AE33" s="30">
        <f t="shared" si="0"/>
        <v>0</v>
      </c>
    </row>
    <row r="34" spans="1:31" ht="23.1" customHeight="1">
      <c r="A34" s="21" t="s">
        <v>1411</v>
      </c>
      <c r="B34" s="21" t="s">
        <v>1737</v>
      </c>
      <c r="C34" s="21" t="s">
        <v>1412</v>
      </c>
      <c r="D34" s="26" t="s">
        <v>354</v>
      </c>
      <c r="E34" s="26" t="s">
        <v>361</v>
      </c>
      <c r="F34" s="23" t="s">
        <v>107</v>
      </c>
      <c r="G34" s="27">
        <v>18</v>
      </c>
      <c r="H34" s="28"/>
      <c r="I34" s="36"/>
      <c r="J34" s="28"/>
      <c r="K34" s="28"/>
      <c r="L34" s="36"/>
      <c r="M34" s="28"/>
      <c r="N34" s="36"/>
      <c r="O34" s="28"/>
      <c r="P34" s="28"/>
      <c r="Q34" s="26" t="s">
        <v>1413</v>
      </c>
      <c r="AC34" s="30">
        <f t="shared" si="1"/>
        <v>0</v>
      </c>
      <c r="AE34" s="30">
        <f t="shared" si="0"/>
        <v>0</v>
      </c>
    </row>
    <row r="35" spans="1:31" ht="23.1" customHeight="1">
      <c r="A35" s="21" t="s">
        <v>1414</v>
      </c>
      <c r="B35" s="21" t="s">
        <v>1737</v>
      </c>
      <c r="C35" s="21" t="s">
        <v>1415</v>
      </c>
      <c r="D35" s="26" t="s">
        <v>354</v>
      </c>
      <c r="E35" s="26" t="s">
        <v>363</v>
      </c>
      <c r="F35" s="23" t="s">
        <v>107</v>
      </c>
      <c r="G35" s="27">
        <v>461</v>
      </c>
      <c r="H35" s="28"/>
      <c r="I35" s="36"/>
      <c r="J35" s="28"/>
      <c r="K35" s="28"/>
      <c r="L35" s="36"/>
      <c r="M35" s="28"/>
      <c r="N35" s="36"/>
      <c r="O35" s="28"/>
      <c r="P35" s="28"/>
      <c r="Q35" s="26" t="s">
        <v>1416</v>
      </c>
      <c r="AC35" s="30">
        <f t="shared" si="1"/>
        <v>0</v>
      </c>
      <c r="AE35" s="30">
        <f t="shared" si="0"/>
        <v>0</v>
      </c>
    </row>
    <row r="36" spans="1:31" ht="23.1" customHeight="1">
      <c r="A36" s="21" t="s">
        <v>1417</v>
      </c>
      <c r="B36" s="21" t="s">
        <v>1737</v>
      </c>
      <c r="C36" s="21" t="s">
        <v>1418</v>
      </c>
      <c r="D36" s="26" t="s">
        <v>354</v>
      </c>
      <c r="E36" s="26" t="s">
        <v>365</v>
      </c>
      <c r="F36" s="23" t="s">
        <v>107</v>
      </c>
      <c r="G36" s="27">
        <v>140</v>
      </c>
      <c r="H36" s="28"/>
      <c r="I36" s="36"/>
      <c r="J36" s="28"/>
      <c r="K36" s="28"/>
      <c r="L36" s="36"/>
      <c r="M36" s="28"/>
      <c r="N36" s="36"/>
      <c r="O36" s="28"/>
      <c r="P36" s="28"/>
      <c r="Q36" s="26" t="s">
        <v>1419</v>
      </c>
      <c r="AC36" s="30">
        <f t="shared" si="1"/>
        <v>0</v>
      </c>
      <c r="AE36" s="30">
        <f t="shared" si="0"/>
        <v>0</v>
      </c>
    </row>
    <row r="37" spans="1:31" ht="23.1" customHeight="1">
      <c r="A37" s="21" t="s">
        <v>1420</v>
      </c>
      <c r="B37" s="21" t="s">
        <v>1737</v>
      </c>
      <c r="C37" s="21" t="s">
        <v>1421</v>
      </c>
      <c r="D37" s="26" t="s">
        <v>354</v>
      </c>
      <c r="E37" s="26" t="s">
        <v>367</v>
      </c>
      <c r="F37" s="23" t="s">
        <v>107</v>
      </c>
      <c r="G37" s="27">
        <v>242</v>
      </c>
      <c r="H37" s="28"/>
      <c r="I37" s="36"/>
      <c r="J37" s="28"/>
      <c r="K37" s="28"/>
      <c r="L37" s="36"/>
      <c r="M37" s="28"/>
      <c r="N37" s="36"/>
      <c r="O37" s="28"/>
      <c r="P37" s="28"/>
      <c r="Q37" s="26" t="s">
        <v>1422</v>
      </c>
      <c r="AC37" s="30">
        <f t="shared" si="1"/>
        <v>0</v>
      </c>
      <c r="AE37" s="30">
        <f t="shared" si="0"/>
        <v>0</v>
      </c>
    </row>
    <row r="38" spans="1:31" ht="23.1" customHeight="1">
      <c r="A38" s="21" t="s">
        <v>1423</v>
      </c>
      <c r="B38" s="21" t="s">
        <v>1737</v>
      </c>
      <c r="C38" s="21" t="s">
        <v>1424</v>
      </c>
      <c r="D38" s="26" t="s">
        <v>354</v>
      </c>
      <c r="E38" s="26" t="s">
        <v>369</v>
      </c>
      <c r="F38" s="23" t="s">
        <v>107</v>
      </c>
      <c r="G38" s="27">
        <v>101</v>
      </c>
      <c r="H38" s="28"/>
      <c r="I38" s="36"/>
      <c r="J38" s="28"/>
      <c r="K38" s="28"/>
      <c r="L38" s="36"/>
      <c r="M38" s="28"/>
      <c r="N38" s="36"/>
      <c r="O38" s="28"/>
      <c r="P38" s="28"/>
      <c r="Q38" s="26" t="s">
        <v>1425</v>
      </c>
      <c r="AC38" s="30">
        <f t="shared" si="1"/>
        <v>0</v>
      </c>
      <c r="AE38" s="30">
        <f t="shared" si="0"/>
        <v>0</v>
      </c>
    </row>
    <row r="39" spans="1:31" ht="23.1" customHeight="1">
      <c r="A39" s="21" t="s">
        <v>1498</v>
      </c>
      <c r="B39" s="21" t="s">
        <v>1737</v>
      </c>
      <c r="C39" s="21" t="s">
        <v>1499</v>
      </c>
      <c r="D39" s="26" t="s">
        <v>438</v>
      </c>
      <c r="E39" s="26" t="s">
        <v>441</v>
      </c>
      <c r="F39" s="23" t="s">
        <v>203</v>
      </c>
      <c r="G39" s="27">
        <v>3</v>
      </c>
      <c r="H39" s="28"/>
      <c r="I39" s="36"/>
      <c r="J39" s="28"/>
      <c r="K39" s="28"/>
      <c r="L39" s="36"/>
      <c r="M39" s="28"/>
      <c r="N39" s="36"/>
      <c r="O39" s="28"/>
      <c r="P39" s="28"/>
      <c r="Q39" s="26" t="s">
        <v>1500</v>
      </c>
      <c r="AE39" s="30">
        <f t="shared" si="0"/>
        <v>0</v>
      </c>
    </row>
    <row r="40" spans="1:31" ht="23.1" customHeight="1">
      <c r="A40" s="21" t="s">
        <v>1501</v>
      </c>
      <c r="B40" s="21" t="s">
        <v>1737</v>
      </c>
      <c r="C40" s="21" t="s">
        <v>1502</v>
      </c>
      <c r="D40" s="26" t="s">
        <v>453</v>
      </c>
      <c r="E40" s="26" t="s">
        <v>454</v>
      </c>
      <c r="F40" s="23" t="s">
        <v>134</v>
      </c>
      <c r="G40" s="27">
        <v>32</v>
      </c>
      <c r="H40" s="28"/>
      <c r="I40" s="36"/>
      <c r="J40" s="28"/>
      <c r="K40" s="28"/>
      <c r="L40" s="36"/>
      <c r="M40" s="28"/>
      <c r="N40" s="36"/>
      <c r="O40" s="28"/>
      <c r="P40" s="28"/>
      <c r="Q40" s="26" t="s">
        <v>1503</v>
      </c>
      <c r="AE40" s="30">
        <f t="shared" si="0"/>
        <v>0</v>
      </c>
    </row>
    <row r="41" spans="1:31" ht="23.1" customHeight="1">
      <c r="A41" s="21" t="s">
        <v>1504</v>
      </c>
      <c r="B41" s="21" t="s">
        <v>1737</v>
      </c>
      <c r="C41" s="21" t="s">
        <v>1505</v>
      </c>
      <c r="D41" s="26" t="s">
        <v>453</v>
      </c>
      <c r="E41" s="26" t="s">
        <v>456</v>
      </c>
      <c r="F41" s="23" t="s">
        <v>134</v>
      </c>
      <c r="G41" s="27">
        <v>16</v>
      </c>
      <c r="H41" s="28"/>
      <c r="I41" s="36"/>
      <c r="J41" s="28"/>
      <c r="K41" s="28"/>
      <c r="L41" s="36"/>
      <c r="M41" s="28"/>
      <c r="N41" s="36"/>
      <c r="O41" s="28"/>
      <c r="P41" s="28"/>
      <c r="Q41" s="26" t="s">
        <v>1506</v>
      </c>
      <c r="AE41" s="30">
        <f t="shared" si="0"/>
        <v>0</v>
      </c>
    </row>
    <row r="42" spans="1:31" ht="23.1" customHeight="1">
      <c r="A42" s="21" t="s">
        <v>1507</v>
      </c>
      <c r="B42" s="21" t="s">
        <v>1737</v>
      </c>
      <c r="C42" s="21" t="s">
        <v>1508</v>
      </c>
      <c r="D42" s="26" t="s">
        <v>458</v>
      </c>
      <c r="E42" s="26" t="s">
        <v>459</v>
      </c>
      <c r="F42" s="23" t="s">
        <v>134</v>
      </c>
      <c r="G42" s="27">
        <v>40</v>
      </c>
      <c r="H42" s="28"/>
      <c r="I42" s="36"/>
      <c r="J42" s="28"/>
      <c r="K42" s="28"/>
      <c r="L42" s="36"/>
      <c r="M42" s="28"/>
      <c r="N42" s="36"/>
      <c r="O42" s="28"/>
      <c r="P42" s="28"/>
      <c r="Q42" s="26" t="s">
        <v>1509</v>
      </c>
      <c r="AE42" s="30">
        <f t="shared" si="0"/>
        <v>0</v>
      </c>
    </row>
    <row r="43" spans="1:31" ht="23.1" customHeight="1">
      <c r="A43" s="21" t="s">
        <v>1510</v>
      </c>
      <c r="B43" s="21" t="s">
        <v>1737</v>
      </c>
      <c r="C43" s="21" t="s">
        <v>1511</v>
      </c>
      <c r="D43" s="26" t="s">
        <v>458</v>
      </c>
      <c r="E43" s="26" t="s">
        <v>461</v>
      </c>
      <c r="F43" s="23" t="s">
        <v>134</v>
      </c>
      <c r="G43" s="27">
        <v>32</v>
      </c>
      <c r="H43" s="28"/>
      <c r="I43" s="36"/>
      <c r="J43" s="28"/>
      <c r="K43" s="28"/>
      <c r="L43" s="36"/>
      <c r="M43" s="28"/>
      <c r="N43" s="36"/>
      <c r="O43" s="28"/>
      <c r="P43" s="28"/>
      <c r="Q43" s="26" t="s">
        <v>1512</v>
      </c>
      <c r="AE43" s="30">
        <f t="shared" si="0"/>
        <v>0</v>
      </c>
    </row>
    <row r="44" spans="1:31" ht="23.1" customHeight="1">
      <c r="A44" s="21" t="s">
        <v>1513</v>
      </c>
      <c r="B44" s="21" t="s">
        <v>1737</v>
      </c>
      <c r="C44" s="21" t="s">
        <v>1514</v>
      </c>
      <c r="D44" s="26" t="s">
        <v>458</v>
      </c>
      <c r="E44" s="26" t="s">
        <v>463</v>
      </c>
      <c r="F44" s="23" t="s">
        <v>134</v>
      </c>
      <c r="G44" s="27">
        <v>16</v>
      </c>
      <c r="H44" s="28"/>
      <c r="I44" s="36"/>
      <c r="J44" s="28"/>
      <c r="K44" s="28"/>
      <c r="L44" s="36"/>
      <c r="M44" s="28"/>
      <c r="N44" s="36"/>
      <c r="O44" s="28"/>
      <c r="P44" s="28"/>
      <c r="Q44" s="26" t="s">
        <v>1515</v>
      </c>
      <c r="AE44" s="30">
        <f t="shared" si="0"/>
        <v>0</v>
      </c>
    </row>
    <row r="45" spans="1:31" ht="23.1" customHeight="1">
      <c r="A45" s="21" t="s">
        <v>1516</v>
      </c>
      <c r="B45" s="21" t="s">
        <v>1737</v>
      </c>
      <c r="C45" s="21" t="s">
        <v>1517</v>
      </c>
      <c r="D45" s="26" t="s">
        <v>465</v>
      </c>
      <c r="E45" s="26" t="s">
        <v>459</v>
      </c>
      <c r="F45" s="23" t="s">
        <v>134</v>
      </c>
      <c r="G45" s="27">
        <v>11</v>
      </c>
      <c r="H45" s="28"/>
      <c r="I45" s="36"/>
      <c r="J45" s="28"/>
      <c r="K45" s="28"/>
      <c r="L45" s="36"/>
      <c r="M45" s="28"/>
      <c r="N45" s="36"/>
      <c r="O45" s="28"/>
      <c r="P45" s="28"/>
      <c r="Q45" s="26" t="s">
        <v>1518</v>
      </c>
      <c r="AE45" s="30">
        <f t="shared" si="0"/>
        <v>0</v>
      </c>
    </row>
    <row r="46" spans="1:31" ht="23.1" customHeight="1">
      <c r="A46" s="21" t="s">
        <v>1519</v>
      </c>
      <c r="B46" s="21" t="s">
        <v>1737</v>
      </c>
      <c r="C46" s="21" t="s">
        <v>1520</v>
      </c>
      <c r="D46" s="26" t="s">
        <v>465</v>
      </c>
      <c r="E46" s="26" t="s">
        <v>461</v>
      </c>
      <c r="F46" s="23" t="s">
        <v>134</v>
      </c>
      <c r="G46" s="27">
        <v>4</v>
      </c>
      <c r="H46" s="28"/>
      <c r="I46" s="36"/>
      <c r="J46" s="28"/>
      <c r="K46" s="28"/>
      <c r="L46" s="36"/>
      <c r="M46" s="28"/>
      <c r="N46" s="36"/>
      <c r="O46" s="28"/>
      <c r="P46" s="28"/>
      <c r="Q46" s="26" t="s">
        <v>1521</v>
      </c>
      <c r="AE46" s="30">
        <f t="shared" si="0"/>
        <v>0</v>
      </c>
    </row>
    <row r="47" spans="1:31" ht="23.1" customHeight="1">
      <c r="A47" s="21" t="s">
        <v>1522</v>
      </c>
      <c r="B47" s="21" t="s">
        <v>1737</v>
      </c>
      <c r="C47" s="21" t="s">
        <v>1523</v>
      </c>
      <c r="D47" s="26" t="s">
        <v>465</v>
      </c>
      <c r="E47" s="26" t="s">
        <v>468</v>
      </c>
      <c r="F47" s="23" t="s">
        <v>134</v>
      </c>
      <c r="G47" s="27">
        <v>2</v>
      </c>
      <c r="H47" s="28"/>
      <c r="I47" s="36"/>
      <c r="J47" s="28"/>
      <c r="K47" s="28"/>
      <c r="L47" s="36"/>
      <c r="M47" s="28"/>
      <c r="N47" s="36"/>
      <c r="O47" s="28"/>
      <c r="P47" s="28"/>
      <c r="Q47" s="26" t="s">
        <v>1524</v>
      </c>
      <c r="AE47" s="30">
        <f t="shared" si="0"/>
        <v>0</v>
      </c>
    </row>
    <row r="48" spans="1:31" ht="23.1" customHeight="1">
      <c r="A48" s="21" t="s">
        <v>1525</v>
      </c>
      <c r="B48" s="21" t="s">
        <v>1737</v>
      </c>
      <c r="C48" s="21" t="s">
        <v>1526</v>
      </c>
      <c r="D48" s="26" t="s">
        <v>470</v>
      </c>
      <c r="E48" s="26" t="s">
        <v>471</v>
      </c>
      <c r="F48" s="23" t="s">
        <v>134</v>
      </c>
      <c r="G48" s="27">
        <v>41</v>
      </c>
      <c r="H48" s="28"/>
      <c r="I48" s="36"/>
      <c r="J48" s="28"/>
      <c r="K48" s="28"/>
      <c r="L48" s="36"/>
      <c r="M48" s="28"/>
      <c r="N48" s="36"/>
      <c r="O48" s="28"/>
      <c r="P48" s="28"/>
      <c r="Q48" s="26" t="s">
        <v>1527</v>
      </c>
      <c r="AE48" s="30">
        <f t="shared" si="0"/>
        <v>0</v>
      </c>
    </row>
    <row r="49" spans="1:31" ht="23.1" customHeight="1">
      <c r="A49" s="21" t="s">
        <v>1049</v>
      </c>
      <c r="B49" s="21" t="s">
        <v>1737</v>
      </c>
      <c r="C49" s="21" t="s">
        <v>1050</v>
      </c>
      <c r="D49" s="26" t="s">
        <v>1039</v>
      </c>
      <c r="E49" s="26" t="s">
        <v>1052</v>
      </c>
      <c r="F49" s="23" t="s">
        <v>626</v>
      </c>
      <c r="G49" s="27">
        <v>6</v>
      </c>
      <c r="H49" s="28"/>
      <c r="I49" s="36"/>
      <c r="J49" s="28"/>
      <c r="K49" s="28"/>
      <c r="L49" s="36"/>
      <c r="M49" s="28"/>
      <c r="N49" s="36"/>
      <c r="O49" s="28"/>
      <c r="P49" s="28"/>
      <c r="Q49" s="26" t="s">
        <v>1051</v>
      </c>
      <c r="AE49" s="30">
        <f t="shared" si="0"/>
        <v>0</v>
      </c>
    </row>
    <row r="50" spans="1:31" ht="23.1" customHeight="1">
      <c r="A50" s="21" t="s">
        <v>1053</v>
      </c>
      <c r="B50" s="21" t="s">
        <v>1737</v>
      </c>
      <c r="C50" s="21" t="s">
        <v>1054</v>
      </c>
      <c r="D50" s="26" t="s">
        <v>1039</v>
      </c>
      <c r="E50" s="26" t="s">
        <v>1056</v>
      </c>
      <c r="F50" s="23" t="s">
        <v>626</v>
      </c>
      <c r="G50" s="27">
        <v>31</v>
      </c>
      <c r="H50" s="28"/>
      <c r="I50" s="36"/>
      <c r="J50" s="28"/>
      <c r="K50" s="28"/>
      <c r="L50" s="36"/>
      <c r="M50" s="28"/>
      <c r="N50" s="36"/>
      <c r="O50" s="28"/>
      <c r="P50" s="28"/>
      <c r="Q50" s="26" t="s">
        <v>1055</v>
      </c>
      <c r="AE50" s="30">
        <f t="shared" si="0"/>
        <v>0</v>
      </c>
    </row>
    <row r="51" spans="1:31" ht="23.1" customHeight="1">
      <c r="A51" s="21" t="s">
        <v>1057</v>
      </c>
      <c r="B51" s="21" t="s">
        <v>1737</v>
      </c>
      <c r="C51" s="21" t="s">
        <v>1058</v>
      </c>
      <c r="D51" s="26" t="s">
        <v>1039</v>
      </c>
      <c r="E51" s="26" t="s">
        <v>1060</v>
      </c>
      <c r="F51" s="23" t="s">
        <v>626</v>
      </c>
      <c r="G51" s="27">
        <v>22</v>
      </c>
      <c r="H51" s="28"/>
      <c r="I51" s="36"/>
      <c r="J51" s="28"/>
      <c r="K51" s="28"/>
      <c r="L51" s="36"/>
      <c r="M51" s="28"/>
      <c r="N51" s="36"/>
      <c r="O51" s="28"/>
      <c r="P51" s="28"/>
      <c r="Q51" s="26" t="s">
        <v>1059</v>
      </c>
      <c r="AE51" s="30">
        <f t="shared" si="0"/>
        <v>0</v>
      </c>
    </row>
    <row r="52" spans="1:31" ht="23.1" customHeight="1">
      <c r="A52" s="21" t="s">
        <v>1065</v>
      </c>
      <c r="B52" s="21" t="s">
        <v>1737</v>
      </c>
      <c r="C52" s="21" t="s">
        <v>1066</v>
      </c>
      <c r="D52" s="26" t="s">
        <v>1039</v>
      </c>
      <c r="E52" s="26" t="s">
        <v>1068</v>
      </c>
      <c r="F52" s="23" t="s">
        <v>626</v>
      </c>
      <c r="G52" s="27">
        <v>6</v>
      </c>
      <c r="H52" s="28"/>
      <c r="I52" s="36"/>
      <c r="J52" s="28"/>
      <c r="K52" s="28"/>
      <c r="L52" s="36"/>
      <c r="M52" s="28"/>
      <c r="N52" s="36"/>
      <c r="O52" s="28"/>
      <c r="P52" s="28"/>
      <c r="Q52" s="26" t="s">
        <v>1067</v>
      </c>
      <c r="AE52" s="30">
        <f t="shared" si="0"/>
        <v>0</v>
      </c>
    </row>
    <row r="53" spans="1:31" ht="23.1" customHeight="1">
      <c r="A53" s="21" t="s">
        <v>1074</v>
      </c>
      <c r="B53" s="21" t="s">
        <v>1737</v>
      </c>
      <c r="C53" s="21" t="s">
        <v>1075</v>
      </c>
      <c r="D53" s="26" t="s">
        <v>1072</v>
      </c>
      <c r="E53" s="26" t="s">
        <v>1077</v>
      </c>
      <c r="F53" s="23" t="s">
        <v>626</v>
      </c>
      <c r="G53" s="27">
        <v>7</v>
      </c>
      <c r="H53" s="28"/>
      <c r="I53" s="36"/>
      <c r="J53" s="28"/>
      <c r="K53" s="28"/>
      <c r="L53" s="36"/>
      <c r="M53" s="28"/>
      <c r="N53" s="36"/>
      <c r="O53" s="28"/>
      <c r="P53" s="28"/>
      <c r="Q53" s="26" t="s">
        <v>1076</v>
      </c>
      <c r="AE53" s="30">
        <f t="shared" si="0"/>
        <v>0</v>
      </c>
    </row>
    <row r="54" spans="1:31" ht="23.1" customHeight="1">
      <c r="A54" s="21" t="s">
        <v>1078</v>
      </c>
      <c r="B54" s="21" t="s">
        <v>1737</v>
      </c>
      <c r="C54" s="21" t="s">
        <v>1079</v>
      </c>
      <c r="D54" s="26" t="s">
        <v>1072</v>
      </c>
      <c r="E54" s="26" t="s">
        <v>634</v>
      </c>
      <c r="F54" s="23" t="s">
        <v>626</v>
      </c>
      <c r="G54" s="27">
        <v>3</v>
      </c>
      <c r="H54" s="28"/>
      <c r="I54" s="36"/>
      <c r="J54" s="28"/>
      <c r="K54" s="28"/>
      <c r="L54" s="36"/>
      <c r="M54" s="28"/>
      <c r="N54" s="36"/>
      <c r="O54" s="28"/>
      <c r="P54" s="28"/>
      <c r="Q54" s="26" t="s">
        <v>1080</v>
      </c>
      <c r="AE54" s="30">
        <f t="shared" si="0"/>
        <v>0</v>
      </c>
    </row>
    <row r="55" spans="1:31" ht="23.1" customHeight="1">
      <c r="A55" s="21" t="s">
        <v>1157</v>
      </c>
      <c r="B55" s="21" t="s">
        <v>1737</v>
      </c>
      <c r="C55" s="21" t="s">
        <v>1158</v>
      </c>
      <c r="D55" s="26" t="s">
        <v>625</v>
      </c>
      <c r="E55" s="26" t="s">
        <v>113</v>
      </c>
      <c r="F55" s="23" t="s">
        <v>626</v>
      </c>
      <c r="G55" s="27">
        <v>1</v>
      </c>
      <c r="H55" s="28"/>
      <c r="I55" s="36"/>
      <c r="J55" s="28"/>
      <c r="K55" s="28"/>
      <c r="L55" s="36"/>
      <c r="M55" s="28"/>
      <c r="N55" s="36"/>
      <c r="O55" s="28"/>
      <c r="P55" s="28"/>
      <c r="Q55" s="26" t="s">
        <v>1159</v>
      </c>
      <c r="AE55" s="30">
        <f t="shared" si="0"/>
        <v>0</v>
      </c>
    </row>
    <row r="56" spans="1:31" ht="23.1" customHeight="1">
      <c r="A56" s="21" t="s">
        <v>1160</v>
      </c>
      <c r="B56" s="21" t="s">
        <v>1737</v>
      </c>
      <c r="C56" s="21" t="s">
        <v>1161</v>
      </c>
      <c r="D56" s="26" t="s">
        <v>625</v>
      </c>
      <c r="E56" s="26" t="s">
        <v>115</v>
      </c>
      <c r="F56" s="23" t="s">
        <v>626</v>
      </c>
      <c r="G56" s="27">
        <v>5</v>
      </c>
      <c r="H56" s="28"/>
      <c r="I56" s="36"/>
      <c r="J56" s="28"/>
      <c r="K56" s="28"/>
      <c r="L56" s="36"/>
      <c r="M56" s="28"/>
      <c r="N56" s="36"/>
      <c r="O56" s="28"/>
      <c r="P56" s="28"/>
      <c r="Q56" s="26" t="s">
        <v>1162</v>
      </c>
      <c r="AE56" s="30">
        <f t="shared" ref="AE56:AE90" si="2">L56</f>
        <v>0</v>
      </c>
    </row>
    <row r="57" spans="1:31" ht="23.1" customHeight="1">
      <c r="A57" s="21" t="s">
        <v>1163</v>
      </c>
      <c r="B57" s="21" t="s">
        <v>1737</v>
      </c>
      <c r="C57" s="21" t="s">
        <v>1164</v>
      </c>
      <c r="D57" s="26" t="s">
        <v>625</v>
      </c>
      <c r="E57" s="26" t="s">
        <v>117</v>
      </c>
      <c r="F57" s="23" t="s">
        <v>626</v>
      </c>
      <c r="G57" s="27">
        <v>1</v>
      </c>
      <c r="H57" s="28"/>
      <c r="I57" s="36"/>
      <c r="J57" s="28"/>
      <c r="K57" s="28"/>
      <c r="L57" s="36"/>
      <c r="M57" s="28"/>
      <c r="N57" s="36"/>
      <c r="O57" s="28"/>
      <c r="P57" s="28"/>
      <c r="Q57" s="26" t="s">
        <v>1165</v>
      </c>
      <c r="AE57" s="30">
        <f t="shared" si="2"/>
        <v>0</v>
      </c>
    </row>
    <row r="58" spans="1:31" ht="23.1" customHeight="1">
      <c r="A58" s="21" t="s">
        <v>1166</v>
      </c>
      <c r="B58" s="21" t="s">
        <v>1737</v>
      </c>
      <c r="C58" s="21" t="s">
        <v>1167</v>
      </c>
      <c r="D58" s="26" t="s">
        <v>625</v>
      </c>
      <c r="E58" s="26" t="s">
        <v>119</v>
      </c>
      <c r="F58" s="23" t="s">
        <v>626</v>
      </c>
      <c r="G58" s="27">
        <v>2</v>
      </c>
      <c r="H58" s="28"/>
      <c r="I58" s="36"/>
      <c r="J58" s="28"/>
      <c r="K58" s="28"/>
      <c r="L58" s="36"/>
      <c r="M58" s="28"/>
      <c r="N58" s="36"/>
      <c r="O58" s="28"/>
      <c r="P58" s="28"/>
      <c r="Q58" s="26" t="s">
        <v>1168</v>
      </c>
      <c r="AE58" s="30">
        <f t="shared" si="2"/>
        <v>0</v>
      </c>
    </row>
    <row r="59" spans="1:31" ht="23.1" customHeight="1">
      <c r="A59" s="21" t="s">
        <v>1201</v>
      </c>
      <c r="B59" s="21" t="s">
        <v>1737</v>
      </c>
      <c r="C59" s="21" t="s">
        <v>1202</v>
      </c>
      <c r="D59" s="26" t="s">
        <v>1200</v>
      </c>
      <c r="E59" s="26" t="s">
        <v>1021</v>
      </c>
      <c r="F59" s="23" t="s">
        <v>626</v>
      </c>
      <c r="G59" s="27">
        <v>2</v>
      </c>
      <c r="H59" s="28"/>
      <c r="I59" s="36"/>
      <c r="J59" s="28"/>
      <c r="K59" s="28"/>
      <c r="L59" s="36"/>
      <c r="M59" s="28"/>
      <c r="N59" s="36"/>
      <c r="O59" s="28"/>
      <c r="P59" s="28"/>
      <c r="Q59" s="26" t="s">
        <v>1203</v>
      </c>
      <c r="AE59" s="30">
        <f t="shared" si="2"/>
        <v>0</v>
      </c>
    </row>
    <row r="60" spans="1:31" ht="23.1" customHeight="1">
      <c r="A60" s="21" t="s">
        <v>1204</v>
      </c>
      <c r="B60" s="21" t="s">
        <v>1737</v>
      </c>
      <c r="C60" s="21" t="s">
        <v>1205</v>
      </c>
      <c r="D60" s="26" t="s">
        <v>1200</v>
      </c>
      <c r="E60" s="26" t="s">
        <v>1022</v>
      </c>
      <c r="F60" s="23" t="s">
        <v>626</v>
      </c>
      <c r="G60" s="27">
        <v>2</v>
      </c>
      <c r="H60" s="28"/>
      <c r="I60" s="36"/>
      <c r="J60" s="28"/>
      <c r="K60" s="28"/>
      <c r="L60" s="36"/>
      <c r="M60" s="28"/>
      <c r="N60" s="36"/>
      <c r="O60" s="28"/>
      <c r="P60" s="28"/>
      <c r="Q60" s="26" t="s">
        <v>1206</v>
      </c>
      <c r="AE60" s="30">
        <f t="shared" si="2"/>
        <v>0</v>
      </c>
    </row>
    <row r="61" spans="1:31" ht="23.1" customHeight="1">
      <c r="A61" s="21" t="s">
        <v>1207</v>
      </c>
      <c r="B61" s="21" t="s">
        <v>1737</v>
      </c>
      <c r="C61" s="21" t="s">
        <v>1208</v>
      </c>
      <c r="D61" s="26" t="s">
        <v>1200</v>
      </c>
      <c r="E61" s="26" t="s">
        <v>1023</v>
      </c>
      <c r="F61" s="23" t="s">
        <v>626</v>
      </c>
      <c r="G61" s="27">
        <v>2</v>
      </c>
      <c r="H61" s="28"/>
      <c r="I61" s="36"/>
      <c r="J61" s="28"/>
      <c r="K61" s="28"/>
      <c r="L61" s="36"/>
      <c r="M61" s="28"/>
      <c r="N61" s="36"/>
      <c r="O61" s="28"/>
      <c r="P61" s="28"/>
      <c r="Q61" s="26" t="s">
        <v>1209</v>
      </c>
      <c r="AE61" s="30">
        <f t="shared" si="2"/>
        <v>0</v>
      </c>
    </row>
    <row r="62" spans="1:31" ht="23.1" customHeight="1">
      <c r="A62" s="21" t="s">
        <v>1210</v>
      </c>
      <c r="B62" s="21" t="s">
        <v>1737</v>
      </c>
      <c r="C62" s="21" t="s">
        <v>1211</v>
      </c>
      <c r="D62" s="26" t="s">
        <v>1200</v>
      </c>
      <c r="E62" s="26" t="s">
        <v>1024</v>
      </c>
      <c r="F62" s="23" t="s">
        <v>626</v>
      </c>
      <c r="G62" s="27">
        <v>1</v>
      </c>
      <c r="H62" s="28"/>
      <c r="I62" s="36"/>
      <c r="J62" s="28"/>
      <c r="K62" s="28"/>
      <c r="L62" s="36"/>
      <c r="M62" s="28"/>
      <c r="N62" s="36"/>
      <c r="O62" s="28"/>
      <c r="P62" s="28"/>
      <c r="Q62" s="26" t="s">
        <v>1212</v>
      </c>
      <c r="AE62" s="30">
        <f t="shared" si="2"/>
        <v>0</v>
      </c>
    </row>
    <row r="63" spans="1:31" ht="23.1" customHeight="1">
      <c r="A63" s="21" t="s">
        <v>1149</v>
      </c>
      <c r="B63" s="21" t="s">
        <v>1737</v>
      </c>
      <c r="C63" s="21" t="s">
        <v>1150</v>
      </c>
      <c r="D63" s="26" t="s">
        <v>1152</v>
      </c>
      <c r="E63" s="26" t="s">
        <v>1153</v>
      </c>
      <c r="F63" s="23" t="s">
        <v>432</v>
      </c>
      <c r="G63" s="27">
        <v>2</v>
      </c>
      <c r="H63" s="28"/>
      <c r="I63" s="36"/>
      <c r="J63" s="28"/>
      <c r="K63" s="28"/>
      <c r="L63" s="36"/>
      <c r="M63" s="28"/>
      <c r="N63" s="36"/>
      <c r="O63" s="28"/>
      <c r="P63" s="28"/>
      <c r="Q63" s="26" t="s">
        <v>1151</v>
      </c>
      <c r="AE63" s="30">
        <f t="shared" si="2"/>
        <v>0</v>
      </c>
    </row>
    <row r="64" spans="1:31" ht="23.1" customHeight="1">
      <c r="A64" s="21" t="s">
        <v>1546</v>
      </c>
      <c r="B64" s="21" t="s">
        <v>1737</v>
      </c>
      <c r="C64" s="21" t="s">
        <v>1547</v>
      </c>
      <c r="D64" s="26" t="s">
        <v>547</v>
      </c>
      <c r="E64" s="26" t="s">
        <v>548</v>
      </c>
      <c r="F64" s="23" t="s">
        <v>432</v>
      </c>
      <c r="G64" s="27">
        <v>1</v>
      </c>
      <c r="H64" s="28"/>
      <c r="I64" s="36"/>
      <c r="J64" s="28"/>
      <c r="K64" s="28"/>
      <c r="L64" s="36"/>
      <c r="M64" s="28"/>
      <c r="N64" s="36"/>
      <c r="O64" s="28"/>
      <c r="P64" s="28"/>
      <c r="Q64" s="26" t="s">
        <v>1548</v>
      </c>
      <c r="AE64" s="30">
        <f t="shared" si="2"/>
        <v>0</v>
      </c>
    </row>
    <row r="65" spans="1:31" ht="23.1" customHeight="1">
      <c r="A65" s="21" t="s">
        <v>1552</v>
      </c>
      <c r="B65" s="21" t="s">
        <v>1737</v>
      </c>
      <c r="C65" s="21" t="s">
        <v>1553</v>
      </c>
      <c r="D65" s="26" t="s">
        <v>547</v>
      </c>
      <c r="E65" s="26" t="s">
        <v>552</v>
      </c>
      <c r="F65" s="23" t="s">
        <v>432</v>
      </c>
      <c r="G65" s="27">
        <v>1</v>
      </c>
      <c r="H65" s="28"/>
      <c r="I65" s="36"/>
      <c r="J65" s="28"/>
      <c r="K65" s="28"/>
      <c r="L65" s="36"/>
      <c r="M65" s="28"/>
      <c r="N65" s="36"/>
      <c r="O65" s="28"/>
      <c r="P65" s="28"/>
      <c r="Q65" s="26" t="s">
        <v>1554</v>
      </c>
      <c r="AE65" s="30">
        <f t="shared" si="2"/>
        <v>0</v>
      </c>
    </row>
    <row r="66" spans="1:31" ht="23.1" customHeight="1">
      <c r="A66" s="21" t="s">
        <v>1549</v>
      </c>
      <c r="B66" s="21" t="s">
        <v>1737</v>
      </c>
      <c r="C66" s="21" t="s">
        <v>1550</v>
      </c>
      <c r="D66" s="26" t="s">
        <v>547</v>
      </c>
      <c r="E66" s="26" t="s">
        <v>550</v>
      </c>
      <c r="F66" s="23" t="s">
        <v>432</v>
      </c>
      <c r="G66" s="27">
        <v>1</v>
      </c>
      <c r="H66" s="28"/>
      <c r="I66" s="36"/>
      <c r="J66" s="28"/>
      <c r="K66" s="28"/>
      <c r="L66" s="36"/>
      <c r="M66" s="28"/>
      <c r="N66" s="36"/>
      <c r="O66" s="28"/>
      <c r="P66" s="28"/>
      <c r="Q66" s="26" t="s">
        <v>1551</v>
      </c>
      <c r="AE66" s="30">
        <f t="shared" si="2"/>
        <v>0</v>
      </c>
    </row>
    <row r="67" spans="1:31" ht="23.1" customHeight="1">
      <c r="A67" s="21" t="s">
        <v>1558</v>
      </c>
      <c r="B67" s="21" t="s">
        <v>1737</v>
      </c>
      <c r="C67" s="21" t="s">
        <v>1559</v>
      </c>
      <c r="D67" s="26" t="s">
        <v>547</v>
      </c>
      <c r="E67" s="26" t="s">
        <v>556</v>
      </c>
      <c r="F67" s="23" t="s">
        <v>432</v>
      </c>
      <c r="G67" s="27">
        <v>1</v>
      </c>
      <c r="H67" s="28"/>
      <c r="I67" s="36"/>
      <c r="J67" s="28"/>
      <c r="K67" s="28"/>
      <c r="L67" s="36"/>
      <c r="M67" s="28"/>
      <c r="N67" s="36"/>
      <c r="O67" s="28"/>
      <c r="P67" s="28"/>
      <c r="Q67" s="26" t="s">
        <v>1560</v>
      </c>
      <c r="AE67" s="30">
        <f t="shared" si="2"/>
        <v>0</v>
      </c>
    </row>
    <row r="68" spans="1:31" ht="23.1" customHeight="1">
      <c r="A68" s="21" t="s">
        <v>1555</v>
      </c>
      <c r="B68" s="21" t="s">
        <v>1737</v>
      </c>
      <c r="C68" s="21" t="s">
        <v>1556</v>
      </c>
      <c r="D68" s="26" t="s">
        <v>547</v>
      </c>
      <c r="E68" s="26" t="s">
        <v>554</v>
      </c>
      <c r="F68" s="23" t="s">
        <v>432</v>
      </c>
      <c r="G68" s="27">
        <v>1</v>
      </c>
      <c r="H68" s="28"/>
      <c r="I68" s="36"/>
      <c r="J68" s="28"/>
      <c r="K68" s="28"/>
      <c r="L68" s="36"/>
      <c r="M68" s="28"/>
      <c r="N68" s="36"/>
      <c r="O68" s="28"/>
      <c r="P68" s="28"/>
      <c r="Q68" s="26" t="s">
        <v>1557</v>
      </c>
      <c r="AE68" s="30">
        <f t="shared" si="2"/>
        <v>0</v>
      </c>
    </row>
    <row r="69" spans="1:31" ht="23.1" customHeight="1">
      <c r="A69" s="21" t="s">
        <v>1561</v>
      </c>
      <c r="B69" s="21" t="s">
        <v>1737</v>
      </c>
      <c r="C69" s="21" t="s">
        <v>1562</v>
      </c>
      <c r="D69" s="26" t="s">
        <v>547</v>
      </c>
      <c r="E69" s="26" t="s">
        <v>558</v>
      </c>
      <c r="F69" s="23" t="s">
        <v>432</v>
      </c>
      <c r="G69" s="27">
        <v>1</v>
      </c>
      <c r="H69" s="28"/>
      <c r="I69" s="36"/>
      <c r="J69" s="28"/>
      <c r="K69" s="28"/>
      <c r="L69" s="36"/>
      <c r="M69" s="28"/>
      <c r="N69" s="36"/>
      <c r="O69" s="28"/>
      <c r="P69" s="28"/>
      <c r="Q69" s="26" t="s">
        <v>1563</v>
      </c>
      <c r="AE69" s="30">
        <f t="shared" si="2"/>
        <v>0</v>
      </c>
    </row>
    <row r="70" spans="1:31" ht="23.1" customHeight="1">
      <c r="A70" s="21" t="s">
        <v>1573</v>
      </c>
      <c r="B70" s="21" t="s">
        <v>1737</v>
      </c>
      <c r="C70" s="21" t="s">
        <v>1574</v>
      </c>
      <c r="D70" s="26" t="s">
        <v>547</v>
      </c>
      <c r="E70" s="26" t="s">
        <v>566</v>
      </c>
      <c r="F70" s="23" t="s">
        <v>432</v>
      </c>
      <c r="G70" s="27">
        <v>1</v>
      </c>
      <c r="H70" s="28"/>
      <c r="I70" s="36"/>
      <c r="J70" s="28"/>
      <c r="K70" s="28"/>
      <c r="L70" s="36"/>
      <c r="M70" s="28"/>
      <c r="N70" s="36"/>
      <c r="O70" s="28"/>
      <c r="P70" s="28"/>
      <c r="Q70" s="26" t="s">
        <v>1575</v>
      </c>
      <c r="AE70" s="30">
        <f t="shared" si="2"/>
        <v>0</v>
      </c>
    </row>
    <row r="71" spans="1:31" ht="23.1" customHeight="1">
      <c r="A71" s="21" t="s">
        <v>1564</v>
      </c>
      <c r="B71" s="21" t="s">
        <v>1737</v>
      </c>
      <c r="C71" s="21" t="s">
        <v>1565</v>
      </c>
      <c r="D71" s="26" t="s">
        <v>547</v>
      </c>
      <c r="E71" s="26" t="s">
        <v>560</v>
      </c>
      <c r="F71" s="23" t="s">
        <v>432</v>
      </c>
      <c r="G71" s="27">
        <v>1</v>
      </c>
      <c r="H71" s="28"/>
      <c r="I71" s="36"/>
      <c r="J71" s="28"/>
      <c r="K71" s="28"/>
      <c r="L71" s="36"/>
      <c r="M71" s="28"/>
      <c r="N71" s="36"/>
      <c r="O71" s="28"/>
      <c r="P71" s="28"/>
      <c r="Q71" s="26" t="s">
        <v>1566</v>
      </c>
      <c r="AE71" s="30">
        <f t="shared" si="2"/>
        <v>0</v>
      </c>
    </row>
    <row r="72" spans="1:31" ht="23.1" customHeight="1">
      <c r="A72" s="21" t="s">
        <v>1567</v>
      </c>
      <c r="B72" s="21" t="s">
        <v>1737</v>
      </c>
      <c r="C72" s="21" t="s">
        <v>1568</v>
      </c>
      <c r="D72" s="26" t="s">
        <v>547</v>
      </c>
      <c r="E72" s="26" t="s">
        <v>562</v>
      </c>
      <c r="F72" s="23" t="s">
        <v>432</v>
      </c>
      <c r="G72" s="27">
        <v>1</v>
      </c>
      <c r="H72" s="28"/>
      <c r="I72" s="36"/>
      <c r="J72" s="28"/>
      <c r="K72" s="28"/>
      <c r="L72" s="36"/>
      <c r="M72" s="28"/>
      <c r="N72" s="36"/>
      <c r="O72" s="28"/>
      <c r="P72" s="28"/>
      <c r="Q72" s="26" t="s">
        <v>1569</v>
      </c>
      <c r="AE72" s="30">
        <f t="shared" si="2"/>
        <v>0</v>
      </c>
    </row>
    <row r="73" spans="1:31" ht="23.1" customHeight="1">
      <c r="A73" s="21" t="s">
        <v>1570</v>
      </c>
      <c r="B73" s="21" t="s">
        <v>1737</v>
      </c>
      <c r="C73" s="21" t="s">
        <v>1571</v>
      </c>
      <c r="D73" s="26" t="s">
        <v>547</v>
      </c>
      <c r="E73" s="26" t="s">
        <v>564</v>
      </c>
      <c r="F73" s="23" t="s">
        <v>432</v>
      </c>
      <c r="G73" s="27">
        <v>1</v>
      </c>
      <c r="H73" s="28"/>
      <c r="I73" s="36"/>
      <c r="J73" s="28"/>
      <c r="K73" s="28"/>
      <c r="L73" s="36"/>
      <c r="M73" s="28"/>
      <c r="N73" s="36"/>
      <c r="O73" s="28"/>
      <c r="P73" s="28"/>
      <c r="Q73" s="26" t="s">
        <v>1572</v>
      </c>
      <c r="AE73" s="30">
        <f t="shared" si="2"/>
        <v>0</v>
      </c>
    </row>
    <row r="74" spans="1:31" ht="23.1" customHeight="1">
      <c r="A74" s="21" t="s">
        <v>1585</v>
      </c>
      <c r="B74" s="21" t="s">
        <v>1737</v>
      </c>
      <c r="C74" s="21" t="s">
        <v>1586</v>
      </c>
      <c r="D74" s="26" t="s">
        <v>547</v>
      </c>
      <c r="E74" s="26" t="s">
        <v>574</v>
      </c>
      <c r="F74" s="23" t="s">
        <v>432</v>
      </c>
      <c r="G74" s="27">
        <v>1</v>
      </c>
      <c r="H74" s="28"/>
      <c r="I74" s="36"/>
      <c r="J74" s="28"/>
      <c r="K74" s="28"/>
      <c r="L74" s="36"/>
      <c r="M74" s="28"/>
      <c r="N74" s="36"/>
      <c r="O74" s="28"/>
      <c r="P74" s="28"/>
      <c r="Q74" s="26" t="s">
        <v>1587</v>
      </c>
      <c r="AE74" s="30">
        <f t="shared" si="2"/>
        <v>0</v>
      </c>
    </row>
    <row r="75" spans="1:31" ht="23.1" customHeight="1">
      <c r="A75" s="21" t="s">
        <v>1576</v>
      </c>
      <c r="B75" s="21" t="s">
        <v>1737</v>
      </c>
      <c r="C75" s="21" t="s">
        <v>1577</v>
      </c>
      <c r="D75" s="26" t="s">
        <v>547</v>
      </c>
      <c r="E75" s="26" t="s">
        <v>568</v>
      </c>
      <c r="F75" s="23" t="s">
        <v>432</v>
      </c>
      <c r="G75" s="27">
        <v>1</v>
      </c>
      <c r="H75" s="28"/>
      <c r="I75" s="36"/>
      <c r="J75" s="28"/>
      <c r="K75" s="28"/>
      <c r="L75" s="36"/>
      <c r="M75" s="28"/>
      <c r="N75" s="36"/>
      <c r="O75" s="28"/>
      <c r="P75" s="28"/>
      <c r="Q75" s="26" t="s">
        <v>1578</v>
      </c>
      <c r="AE75" s="30">
        <f t="shared" si="2"/>
        <v>0</v>
      </c>
    </row>
    <row r="76" spans="1:31" ht="23.1" customHeight="1">
      <c r="A76" s="21" t="s">
        <v>1579</v>
      </c>
      <c r="B76" s="21" t="s">
        <v>1737</v>
      </c>
      <c r="C76" s="21" t="s">
        <v>1580</v>
      </c>
      <c r="D76" s="26" t="s">
        <v>547</v>
      </c>
      <c r="E76" s="26" t="s">
        <v>570</v>
      </c>
      <c r="F76" s="23" t="s">
        <v>432</v>
      </c>
      <c r="G76" s="27">
        <v>1</v>
      </c>
      <c r="H76" s="28"/>
      <c r="I76" s="36"/>
      <c r="J76" s="28"/>
      <c r="K76" s="28"/>
      <c r="L76" s="36"/>
      <c r="M76" s="28"/>
      <c r="N76" s="36"/>
      <c r="O76" s="28"/>
      <c r="P76" s="28"/>
      <c r="Q76" s="26" t="s">
        <v>1581</v>
      </c>
      <c r="AE76" s="30">
        <f t="shared" si="2"/>
        <v>0</v>
      </c>
    </row>
    <row r="77" spans="1:31" ht="23.1" customHeight="1">
      <c r="A77" s="21" t="s">
        <v>1582</v>
      </c>
      <c r="B77" s="21" t="s">
        <v>1737</v>
      </c>
      <c r="C77" s="21" t="s">
        <v>1583</v>
      </c>
      <c r="D77" s="26" t="s">
        <v>547</v>
      </c>
      <c r="E77" s="26" t="s">
        <v>572</v>
      </c>
      <c r="F77" s="23" t="s">
        <v>432</v>
      </c>
      <c r="G77" s="27">
        <v>1</v>
      </c>
      <c r="H77" s="28"/>
      <c r="I77" s="36"/>
      <c r="J77" s="28"/>
      <c r="K77" s="28"/>
      <c r="L77" s="36"/>
      <c r="M77" s="28"/>
      <c r="N77" s="36"/>
      <c r="O77" s="28"/>
      <c r="P77" s="28"/>
      <c r="Q77" s="26" t="s">
        <v>1584</v>
      </c>
      <c r="AE77" s="30">
        <f t="shared" si="2"/>
        <v>0</v>
      </c>
    </row>
    <row r="78" spans="1:31" ht="23.1" customHeight="1">
      <c r="A78" s="21" t="s">
        <v>1588</v>
      </c>
      <c r="B78" s="21" t="s">
        <v>1737</v>
      </c>
      <c r="C78" s="21" t="s">
        <v>1589</v>
      </c>
      <c r="D78" s="26" t="s">
        <v>547</v>
      </c>
      <c r="E78" s="26" t="s">
        <v>576</v>
      </c>
      <c r="F78" s="23" t="s">
        <v>432</v>
      </c>
      <c r="G78" s="27">
        <v>1</v>
      </c>
      <c r="H78" s="28"/>
      <c r="I78" s="36"/>
      <c r="J78" s="28"/>
      <c r="K78" s="28"/>
      <c r="L78" s="36"/>
      <c r="M78" s="28"/>
      <c r="N78" s="36"/>
      <c r="O78" s="28"/>
      <c r="P78" s="28"/>
      <c r="Q78" s="26" t="s">
        <v>1590</v>
      </c>
      <c r="AE78" s="30">
        <f t="shared" si="2"/>
        <v>0</v>
      </c>
    </row>
    <row r="79" spans="1:31" ht="23.1" customHeight="1">
      <c r="A79" s="21" t="s">
        <v>1591</v>
      </c>
      <c r="B79" s="21" t="s">
        <v>1737</v>
      </c>
      <c r="C79" s="21" t="s">
        <v>1592</v>
      </c>
      <c r="D79" s="26" t="s">
        <v>547</v>
      </c>
      <c r="E79" s="26" t="s">
        <v>578</v>
      </c>
      <c r="F79" s="23" t="s">
        <v>432</v>
      </c>
      <c r="G79" s="27">
        <v>1</v>
      </c>
      <c r="H79" s="28"/>
      <c r="I79" s="36"/>
      <c r="J79" s="28"/>
      <c r="K79" s="28"/>
      <c r="L79" s="36"/>
      <c r="M79" s="28"/>
      <c r="N79" s="36"/>
      <c r="O79" s="28"/>
      <c r="P79" s="28"/>
      <c r="Q79" s="26" t="s">
        <v>1593</v>
      </c>
      <c r="AE79" s="30">
        <f t="shared" si="2"/>
        <v>0</v>
      </c>
    </row>
    <row r="80" spans="1:31" ht="23.1" customHeight="1">
      <c r="A80" s="21" t="s">
        <v>1603</v>
      </c>
      <c r="B80" s="21" t="s">
        <v>1737</v>
      </c>
      <c r="C80" s="21" t="s">
        <v>1604</v>
      </c>
      <c r="D80" s="26" t="s">
        <v>547</v>
      </c>
      <c r="E80" s="26" t="s">
        <v>586</v>
      </c>
      <c r="F80" s="23" t="s">
        <v>432</v>
      </c>
      <c r="G80" s="27">
        <v>1</v>
      </c>
      <c r="H80" s="28"/>
      <c r="I80" s="36"/>
      <c r="J80" s="28"/>
      <c r="K80" s="28"/>
      <c r="L80" s="36"/>
      <c r="M80" s="28"/>
      <c r="N80" s="36"/>
      <c r="O80" s="28"/>
      <c r="P80" s="28"/>
      <c r="Q80" s="26" t="s">
        <v>1605</v>
      </c>
      <c r="AE80" s="30">
        <f t="shared" si="2"/>
        <v>0</v>
      </c>
    </row>
    <row r="81" spans="1:31" ht="23.1" customHeight="1">
      <c r="A81" s="21" t="s">
        <v>1594</v>
      </c>
      <c r="B81" s="21" t="s">
        <v>1737</v>
      </c>
      <c r="C81" s="21" t="s">
        <v>1595</v>
      </c>
      <c r="D81" s="26" t="s">
        <v>547</v>
      </c>
      <c r="E81" s="26" t="s">
        <v>580</v>
      </c>
      <c r="F81" s="23" t="s">
        <v>432</v>
      </c>
      <c r="G81" s="27">
        <v>1</v>
      </c>
      <c r="H81" s="28"/>
      <c r="I81" s="36"/>
      <c r="J81" s="28"/>
      <c r="K81" s="28"/>
      <c r="L81" s="36"/>
      <c r="M81" s="28"/>
      <c r="N81" s="36"/>
      <c r="O81" s="28"/>
      <c r="P81" s="28"/>
      <c r="Q81" s="26" t="s">
        <v>1596</v>
      </c>
      <c r="AE81" s="30">
        <f t="shared" si="2"/>
        <v>0</v>
      </c>
    </row>
    <row r="82" spans="1:31" ht="23.1" customHeight="1">
      <c r="A82" s="21" t="s">
        <v>1597</v>
      </c>
      <c r="B82" s="21" t="s">
        <v>1737</v>
      </c>
      <c r="C82" s="21" t="s">
        <v>1598</v>
      </c>
      <c r="D82" s="26" t="s">
        <v>547</v>
      </c>
      <c r="E82" s="26" t="s">
        <v>582</v>
      </c>
      <c r="F82" s="23" t="s">
        <v>432</v>
      </c>
      <c r="G82" s="27">
        <v>1</v>
      </c>
      <c r="H82" s="28"/>
      <c r="I82" s="36"/>
      <c r="J82" s="28"/>
      <c r="K82" s="28"/>
      <c r="L82" s="36"/>
      <c r="M82" s="28"/>
      <c r="N82" s="36"/>
      <c r="O82" s="28"/>
      <c r="P82" s="28"/>
      <c r="Q82" s="26" t="s">
        <v>1599</v>
      </c>
      <c r="AE82" s="30">
        <f t="shared" si="2"/>
        <v>0</v>
      </c>
    </row>
    <row r="83" spans="1:31" ht="23.1" customHeight="1">
      <c r="A83" s="21" t="s">
        <v>1600</v>
      </c>
      <c r="B83" s="21" t="s">
        <v>1737</v>
      </c>
      <c r="C83" s="21" t="s">
        <v>1601</v>
      </c>
      <c r="D83" s="26" t="s">
        <v>547</v>
      </c>
      <c r="E83" s="26" t="s">
        <v>584</v>
      </c>
      <c r="F83" s="23" t="s">
        <v>432</v>
      </c>
      <c r="G83" s="27">
        <v>1</v>
      </c>
      <c r="H83" s="28"/>
      <c r="I83" s="36"/>
      <c r="J83" s="28"/>
      <c r="K83" s="28"/>
      <c r="L83" s="36"/>
      <c r="M83" s="28"/>
      <c r="N83" s="36"/>
      <c r="O83" s="28"/>
      <c r="P83" s="28"/>
      <c r="Q83" s="26" t="s">
        <v>1602</v>
      </c>
      <c r="AE83" s="30">
        <f t="shared" si="2"/>
        <v>0</v>
      </c>
    </row>
    <row r="84" spans="1:31" ht="23.1" customHeight="1">
      <c r="A84" s="21" t="s">
        <v>1615</v>
      </c>
      <c r="B84" s="21" t="s">
        <v>1737</v>
      </c>
      <c r="C84" s="21" t="s">
        <v>1616</v>
      </c>
      <c r="D84" s="26" t="s">
        <v>547</v>
      </c>
      <c r="E84" s="26" t="s">
        <v>594</v>
      </c>
      <c r="F84" s="23" t="s">
        <v>432</v>
      </c>
      <c r="G84" s="27">
        <v>1</v>
      </c>
      <c r="H84" s="28"/>
      <c r="I84" s="36"/>
      <c r="J84" s="28"/>
      <c r="K84" s="28"/>
      <c r="L84" s="36"/>
      <c r="M84" s="28"/>
      <c r="N84" s="36"/>
      <c r="O84" s="28"/>
      <c r="P84" s="28"/>
      <c r="Q84" s="26" t="s">
        <v>1617</v>
      </c>
      <c r="AE84" s="30">
        <f t="shared" si="2"/>
        <v>0</v>
      </c>
    </row>
    <row r="85" spans="1:31" ht="23.1" customHeight="1">
      <c r="A85" s="21" t="s">
        <v>1606</v>
      </c>
      <c r="B85" s="21" t="s">
        <v>1737</v>
      </c>
      <c r="C85" s="21" t="s">
        <v>1607</v>
      </c>
      <c r="D85" s="26" t="s">
        <v>547</v>
      </c>
      <c r="E85" s="26" t="s">
        <v>588</v>
      </c>
      <c r="F85" s="23" t="s">
        <v>432</v>
      </c>
      <c r="G85" s="27">
        <v>1</v>
      </c>
      <c r="H85" s="28"/>
      <c r="I85" s="36"/>
      <c r="J85" s="28"/>
      <c r="K85" s="28"/>
      <c r="L85" s="36"/>
      <c r="M85" s="28"/>
      <c r="N85" s="36"/>
      <c r="O85" s="28"/>
      <c r="P85" s="28"/>
      <c r="Q85" s="26" t="s">
        <v>1608</v>
      </c>
      <c r="AE85" s="30">
        <f t="shared" si="2"/>
        <v>0</v>
      </c>
    </row>
    <row r="86" spans="1:31" ht="23.1" customHeight="1">
      <c r="A86" s="21" t="s">
        <v>1609</v>
      </c>
      <c r="B86" s="21" t="s">
        <v>1737</v>
      </c>
      <c r="C86" s="21" t="s">
        <v>1610</v>
      </c>
      <c r="D86" s="26" t="s">
        <v>547</v>
      </c>
      <c r="E86" s="26" t="s">
        <v>590</v>
      </c>
      <c r="F86" s="23" t="s">
        <v>432</v>
      </c>
      <c r="G86" s="27">
        <v>1</v>
      </c>
      <c r="H86" s="28"/>
      <c r="I86" s="36"/>
      <c r="J86" s="28"/>
      <c r="K86" s="28"/>
      <c r="L86" s="36"/>
      <c r="M86" s="28"/>
      <c r="N86" s="36"/>
      <c r="O86" s="28"/>
      <c r="P86" s="28"/>
      <c r="Q86" s="26" t="s">
        <v>1611</v>
      </c>
      <c r="AE86" s="30">
        <f t="shared" si="2"/>
        <v>0</v>
      </c>
    </row>
    <row r="87" spans="1:31" ht="23.1" customHeight="1">
      <c r="A87" s="21" t="s">
        <v>1612</v>
      </c>
      <c r="B87" s="21" t="s">
        <v>1737</v>
      </c>
      <c r="C87" s="21" t="s">
        <v>1613</v>
      </c>
      <c r="D87" s="26" t="s">
        <v>547</v>
      </c>
      <c r="E87" s="26" t="s">
        <v>592</v>
      </c>
      <c r="F87" s="23" t="s">
        <v>432</v>
      </c>
      <c r="G87" s="27">
        <v>1</v>
      </c>
      <c r="H87" s="28"/>
      <c r="I87" s="36"/>
      <c r="J87" s="28"/>
      <c r="K87" s="28"/>
      <c r="L87" s="36"/>
      <c r="M87" s="28"/>
      <c r="N87" s="36"/>
      <c r="O87" s="28"/>
      <c r="P87" s="28"/>
      <c r="Q87" s="26" t="s">
        <v>1614</v>
      </c>
      <c r="AE87" s="30">
        <f t="shared" si="2"/>
        <v>0</v>
      </c>
    </row>
    <row r="88" spans="1:31" ht="23.1" customHeight="1">
      <c r="A88" s="21" t="s">
        <v>1618</v>
      </c>
      <c r="B88" s="21" t="s">
        <v>1737</v>
      </c>
      <c r="C88" s="21" t="s">
        <v>1619</v>
      </c>
      <c r="D88" s="26" t="s">
        <v>547</v>
      </c>
      <c r="E88" s="26" t="s">
        <v>596</v>
      </c>
      <c r="F88" s="23" t="s">
        <v>432</v>
      </c>
      <c r="G88" s="27">
        <v>1</v>
      </c>
      <c r="H88" s="28"/>
      <c r="I88" s="36"/>
      <c r="J88" s="28"/>
      <c r="K88" s="28"/>
      <c r="L88" s="36"/>
      <c r="M88" s="28"/>
      <c r="N88" s="36"/>
      <c r="O88" s="28"/>
      <c r="P88" s="28"/>
      <c r="Q88" s="26" t="s">
        <v>1620</v>
      </c>
      <c r="AE88" s="30">
        <f t="shared" si="2"/>
        <v>0</v>
      </c>
    </row>
    <row r="89" spans="1:31" ht="23.1" customHeight="1">
      <c r="A89" s="21" t="s">
        <v>1621</v>
      </c>
      <c r="B89" s="21" t="s">
        <v>1737</v>
      </c>
      <c r="C89" s="21" t="s">
        <v>1622</v>
      </c>
      <c r="D89" s="26" t="s">
        <v>547</v>
      </c>
      <c r="E89" s="26" t="s">
        <v>598</v>
      </c>
      <c r="F89" s="23" t="s">
        <v>432</v>
      </c>
      <c r="G89" s="27">
        <v>1</v>
      </c>
      <c r="H89" s="28"/>
      <c r="I89" s="36"/>
      <c r="J89" s="28"/>
      <c r="K89" s="28"/>
      <c r="L89" s="36"/>
      <c r="M89" s="28"/>
      <c r="N89" s="36"/>
      <c r="O89" s="28"/>
      <c r="P89" s="28"/>
      <c r="Q89" s="26" t="s">
        <v>1623</v>
      </c>
      <c r="AE89" s="30">
        <f t="shared" si="2"/>
        <v>0</v>
      </c>
    </row>
    <row r="90" spans="1:31" ht="23.1" customHeight="1">
      <c r="A90" s="21" t="s">
        <v>1624</v>
      </c>
      <c r="B90" s="21" t="s">
        <v>1737</v>
      </c>
      <c r="C90" s="21" t="s">
        <v>1625</v>
      </c>
      <c r="D90" s="26" t="s">
        <v>547</v>
      </c>
      <c r="E90" s="26" t="s">
        <v>600</v>
      </c>
      <c r="F90" s="23" t="s">
        <v>432</v>
      </c>
      <c r="G90" s="27">
        <v>1</v>
      </c>
      <c r="H90" s="28"/>
      <c r="I90" s="36"/>
      <c r="J90" s="28"/>
      <c r="K90" s="28"/>
      <c r="L90" s="36"/>
      <c r="M90" s="28"/>
      <c r="N90" s="36"/>
      <c r="O90" s="28"/>
      <c r="P90" s="28"/>
      <c r="Q90" s="26" t="s">
        <v>1626</v>
      </c>
      <c r="AE90" s="30">
        <f t="shared" si="2"/>
        <v>0</v>
      </c>
    </row>
    <row r="91" spans="1:31" ht="23.1" customHeight="1">
      <c r="D91" s="26"/>
      <c r="E91" s="26"/>
      <c r="F91" s="23"/>
      <c r="G91" s="27"/>
      <c r="H91" s="28"/>
      <c r="I91" s="36"/>
      <c r="J91" s="28"/>
      <c r="K91" s="28"/>
      <c r="L91" s="36"/>
      <c r="M91" s="28"/>
      <c r="N91" s="36"/>
      <c r="O91" s="28"/>
      <c r="P91" s="28"/>
      <c r="Q91" s="26"/>
      <c r="AE91" s="30">
        <f>TRUNC(SUM(AE4:AE90))</f>
        <v>0</v>
      </c>
    </row>
    <row r="92" spans="1:31" ht="23.1" customHeight="1">
      <c r="D92" s="26"/>
      <c r="E92" s="26"/>
      <c r="F92" s="23"/>
      <c r="G92" s="27"/>
      <c r="H92" s="28"/>
      <c r="I92" s="36"/>
      <c r="J92" s="28"/>
      <c r="K92" s="28"/>
      <c r="L92" s="36"/>
      <c r="M92" s="28"/>
      <c r="N92" s="36"/>
      <c r="O92" s="28"/>
      <c r="P92" s="28"/>
      <c r="Q92" s="26"/>
    </row>
    <row r="93" spans="1:31" ht="23.1" customHeight="1">
      <c r="D93" s="26"/>
      <c r="E93" s="26"/>
      <c r="F93" s="23"/>
      <c r="G93" s="27"/>
      <c r="H93" s="28"/>
      <c r="I93" s="36"/>
      <c r="J93" s="28"/>
      <c r="K93" s="28"/>
      <c r="L93" s="36"/>
      <c r="M93" s="28"/>
      <c r="N93" s="36"/>
      <c r="O93" s="28"/>
      <c r="P93" s="28"/>
      <c r="Q93" s="26"/>
    </row>
    <row r="94" spans="1:31" ht="23.1" customHeight="1">
      <c r="D94" s="26"/>
      <c r="E94" s="26"/>
      <c r="F94" s="23"/>
      <c r="G94" s="27"/>
      <c r="H94" s="28"/>
      <c r="I94" s="36"/>
      <c r="J94" s="28"/>
      <c r="K94" s="28"/>
      <c r="L94" s="36"/>
      <c r="M94" s="28"/>
      <c r="N94" s="36"/>
      <c r="O94" s="28"/>
      <c r="P94" s="28"/>
      <c r="Q94" s="26"/>
    </row>
    <row r="95" spans="1:31" ht="23.1" customHeight="1">
      <c r="D95" s="26"/>
      <c r="E95" s="26"/>
      <c r="F95" s="23"/>
      <c r="G95" s="27"/>
      <c r="H95" s="28"/>
      <c r="I95" s="36"/>
      <c r="J95" s="28"/>
      <c r="K95" s="28"/>
      <c r="L95" s="36"/>
      <c r="M95" s="28"/>
      <c r="N95" s="36"/>
      <c r="O95" s="28"/>
      <c r="P95" s="28"/>
      <c r="Q95" s="26"/>
    </row>
    <row r="96" spans="1:31" ht="23.1" customHeight="1">
      <c r="D96" s="26"/>
      <c r="E96" s="26"/>
      <c r="F96" s="23"/>
      <c r="G96" s="27"/>
      <c r="H96" s="28"/>
      <c r="I96" s="36"/>
      <c r="J96" s="28"/>
      <c r="K96" s="28"/>
      <c r="L96" s="36"/>
      <c r="M96" s="28"/>
      <c r="N96" s="36"/>
      <c r="O96" s="28"/>
      <c r="P96" s="28"/>
      <c r="Q96" s="26"/>
    </row>
    <row r="97" spans="1:31" ht="23.1" customHeight="1">
      <c r="D97" s="26"/>
      <c r="E97" s="26"/>
      <c r="F97" s="23"/>
      <c r="G97" s="27"/>
      <c r="H97" s="28"/>
      <c r="I97" s="36"/>
      <c r="J97" s="28"/>
      <c r="K97" s="28"/>
      <c r="L97" s="36"/>
      <c r="M97" s="28"/>
      <c r="N97" s="36"/>
      <c r="O97" s="28"/>
      <c r="P97" s="28"/>
      <c r="Q97" s="26"/>
    </row>
    <row r="98" spans="1:31" ht="23.1" customHeight="1">
      <c r="D98" s="26"/>
      <c r="E98" s="26"/>
      <c r="F98" s="23"/>
      <c r="G98" s="27"/>
      <c r="H98" s="28"/>
      <c r="I98" s="36"/>
      <c r="J98" s="28"/>
      <c r="K98" s="28"/>
      <c r="L98" s="36"/>
      <c r="M98" s="28"/>
      <c r="N98" s="36"/>
      <c r="O98" s="28"/>
      <c r="P98" s="28"/>
      <c r="Q98" s="26"/>
    </row>
    <row r="99" spans="1:31" ht="23.1" customHeight="1">
      <c r="D99" s="26"/>
      <c r="E99" s="26"/>
      <c r="F99" s="23"/>
      <c r="G99" s="27"/>
      <c r="H99" s="28"/>
      <c r="I99" s="36"/>
      <c r="J99" s="28"/>
      <c r="K99" s="28"/>
      <c r="L99" s="36"/>
      <c r="M99" s="28"/>
      <c r="N99" s="36"/>
      <c r="O99" s="28"/>
      <c r="P99" s="28"/>
      <c r="Q99" s="26"/>
    </row>
    <row r="100" spans="1:31" ht="23.1" customHeight="1">
      <c r="D100" s="26"/>
      <c r="E100" s="26"/>
      <c r="F100" s="23"/>
      <c r="G100" s="27"/>
      <c r="H100" s="28"/>
      <c r="I100" s="36"/>
      <c r="J100" s="28"/>
      <c r="K100" s="28"/>
      <c r="L100" s="36"/>
      <c r="M100" s="28"/>
      <c r="N100" s="36"/>
      <c r="O100" s="28"/>
      <c r="P100" s="28"/>
      <c r="Q100" s="26"/>
    </row>
    <row r="101" spans="1:31" ht="23.1" customHeight="1">
      <c r="D101" s="26"/>
      <c r="E101" s="26"/>
      <c r="F101" s="23"/>
      <c r="G101" s="27"/>
      <c r="H101" s="28"/>
      <c r="I101" s="36"/>
      <c r="J101" s="28"/>
      <c r="K101" s="28"/>
      <c r="L101" s="36"/>
      <c r="M101" s="28"/>
      <c r="N101" s="36"/>
      <c r="O101" s="28"/>
      <c r="P101" s="28"/>
      <c r="Q101" s="26"/>
    </row>
    <row r="102" spans="1:31" ht="23.1" customHeight="1">
      <c r="D102" s="26"/>
      <c r="E102" s="26"/>
      <c r="F102" s="23"/>
      <c r="G102" s="27"/>
      <c r="H102" s="28"/>
      <c r="I102" s="36"/>
      <c r="J102" s="28"/>
      <c r="K102" s="28"/>
      <c r="L102" s="36"/>
      <c r="M102" s="28"/>
      <c r="N102" s="36"/>
      <c r="O102" s="28"/>
      <c r="P102" s="28"/>
      <c r="Q102" s="26"/>
    </row>
    <row r="103" spans="1:31" ht="23.1" customHeight="1">
      <c r="D103" s="26"/>
      <c r="E103" s="26"/>
      <c r="F103" s="23"/>
      <c r="G103" s="27"/>
      <c r="H103" s="28"/>
      <c r="I103" s="36"/>
      <c r="J103" s="28"/>
      <c r="K103" s="28"/>
      <c r="L103" s="36"/>
      <c r="M103" s="28"/>
      <c r="N103" s="36"/>
      <c r="O103" s="28"/>
      <c r="P103" s="28"/>
      <c r="Q103" s="26"/>
    </row>
    <row r="104" spans="1:31" ht="23.1" customHeight="1">
      <c r="D104" s="26"/>
      <c r="E104" s="26"/>
      <c r="F104" s="23"/>
      <c r="G104" s="27"/>
      <c r="H104" s="28"/>
      <c r="I104" s="36"/>
      <c r="J104" s="28"/>
      <c r="K104" s="28"/>
      <c r="L104" s="36"/>
      <c r="M104" s="28"/>
      <c r="N104" s="36"/>
      <c r="O104" s="28"/>
      <c r="P104" s="28"/>
      <c r="Q104" s="26"/>
    </row>
    <row r="105" spans="1:31" ht="23.1" customHeight="1">
      <c r="D105" s="26"/>
      <c r="E105" s="26"/>
      <c r="F105" s="23"/>
      <c r="G105" s="27"/>
      <c r="H105" s="28"/>
      <c r="I105" s="36"/>
      <c r="J105" s="28"/>
      <c r="K105" s="28"/>
      <c r="L105" s="36"/>
      <c r="M105" s="28"/>
      <c r="N105" s="36"/>
      <c r="O105" s="28"/>
      <c r="P105" s="28"/>
      <c r="Q105" s="26"/>
    </row>
    <row r="106" spans="1:31" ht="23.1" customHeight="1">
      <c r="D106" s="26"/>
      <c r="E106" s="26"/>
      <c r="F106" s="23"/>
      <c r="G106" s="27"/>
      <c r="H106" s="28"/>
      <c r="I106" s="36"/>
      <c r="J106" s="28"/>
      <c r="K106" s="28"/>
      <c r="L106" s="36"/>
      <c r="M106" s="28"/>
      <c r="N106" s="36"/>
      <c r="O106" s="28"/>
      <c r="P106" s="28"/>
      <c r="Q106" s="26"/>
    </row>
    <row r="107" spans="1:31" ht="23.1" customHeight="1">
      <c r="B107" s="21" t="s">
        <v>1735</v>
      </c>
      <c r="D107" s="26" t="s">
        <v>1736</v>
      </c>
      <c r="E107" s="26"/>
      <c r="F107" s="23"/>
      <c r="G107" s="27"/>
      <c r="H107" s="28"/>
      <c r="I107" s="36">
        <f>TRUNC(SUM(I4:I106))</f>
        <v>0</v>
      </c>
      <c r="J107" s="28"/>
      <c r="K107" s="28"/>
      <c r="L107" s="36">
        <f>TRUNC(SUM(L4:L106))</f>
        <v>0</v>
      </c>
      <c r="M107" s="28"/>
      <c r="N107" s="36">
        <f>TRUNC(SUM(N4:N106))</f>
        <v>0</v>
      </c>
      <c r="O107" s="28" t="str">
        <f>IF((H107+K107+M107)=0, "", (H107+K107+M107))</f>
        <v/>
      </c>
      <c r="P107" s="28">
        <f>TRUNC(SUM(P4:P106))</f>
        <v>0</v>
      </c>
      <c r="Q107" s="26"/>
    </row>
    <row r="108" spans="1:31" ht="23.1" customHeight="1">
      <c r="B108" s="21" t="s">
        <v>1798</v>
      </c>
      <c r="D108" s="155" t="s">
        <v>1746</v>
      </c>
      <c r="E108" s="156"/>
      <c r="F108" s="156"/>
      <c r="G108" s="156"/>
      <c r="H108" s="156"/>
      <c r="I108" s="156"/>
      <c r="J108" s="156"/>
      <c r="K108" s="156"/>
      <c r="L108" s="156"/>
      <c r="M108" s="156"/>
      <c r="N108" s="156"/>
      <c r="O108" s="156"/>
      <c r="P108" s="156"/>
      <c r="Q108" s="157"/>
    </row>
    <row r="109" spans="1:31" ht="23.1" customHeight="1">
      <c r="A109" s="21" t="s">
        <v>1213</v>
      </c>
      <c r="B109" s="21" t="s">
        <v>1738</v>
      </c>
      <c r="C109" s="21" t="s">
        <v>1214</v>
      </c>
      <c r="D109" s="26" t="s">
        <v>105</v>
      </c>
      <c r="E109" s="26" t="s">
        <v>106</v>
      </c>
      <c r="F109" s="23" t="s">
        <v>107</v>
      </c>
      <c r="G109" s="27">
        <v>67</v>
      </c>
      <c r="H109" s="28"/>
      <c r="I109" s="36"/>
      <c r="J109" s="28"/>
      <c r="K109" s="28"/>
      <c r="L109" s="36"/>
      <c r="M109" s="28"/>
      <c r="N109" s="36"/>
      <c r="O109" s="28"/>
      <c r="P109" s="28"/>
      <c r="Q109" s="26" t="s">
        <v>1215</v>
      </c>
      <c r="AC109" s="30">
        <f>J109*H109</f>
        <v>0</v>
      </c>
      <c r="AE109" s="30">
        <f>L109</f>
        <v>0</v>
      </c>
    </row>
    <row r="110" spans="1:31" ht="23.1" customHeight="1">
      <c r="A110" s="21" t="s">
        <v>1222</v>
      </c>
      <c r="B110" s="21" t="s">
        <v>1738</v>
      </c>
      <c r="C110" s="21" t="s">
        <v>1223</v>
      </c>
      <c r="D110" s="26" t="s">
        <v>105</v>
      </c>
      <c r="E110" s="26" t="s">
        <v>113</v>
      </c>
      <c r="F110" s="23" t="s">
        <v>107</v>
      </c>
      <c r="G110" s="27">
        <v>25</v>
      </c>
      <c r="H110" s="28"/>
      <c r="I110" s="36"/>
      <c r="J110" s="28"/>
      <c r="K110" s="28"/>
      <c r="L110" s="36"/>
      <c r="M110" s="28"/>
      <c r="N110" s="36"/>
      <c r="O110" s="28"/>
      <c r="P110" s="28"/>
      <c r="Q110" s="26" t="s">
        <v>1224</v>
      </c>
      <c r="AC110" s="30">
        <f>J110*H110</f>
        <v>0</v>
      </c>
      <c r="AE110" s="30">
        <f>L110</f>
        <v>0</v>
      </c>
    </row>
    <row r="111" spans="1:31" ht="23.1" customHeight="1">
      <c r="A111" s="21" t="s">
        <v>1246</v>
      </c>
      <c r="B111" s="21" t="s">
        <v>1738</v>
      </c>
      <c r="C111" s="21" t="s">
        <v>1247</v>
      </c>
      <c r="D111" s="26" t="s">
        <v>132</v>
      </c>
      <c r="E111" s="26" t="s">
        <v>140</v>
      </c>
      <c r="F111" s="23" t="s">
        <v>107</v>
      </c>
      <c r="G111" s="27">
        <v>11</v>
      </c>
      <c r="H111" s="28"/>
      <c r="I111" s="36"/>
      <c r="J111" s="28"/>
      <c r="K111" s="28"/>
      <c r="L111" s="36"/>
      <c r="M111" s="28"/>
      <c r="N111" s="36"/>
      <c r="O111" s="28"/>
      <c r="P111" s="28"/>
      <c r="Q111" s="26" t="s">
        <v>1248</v>
      </c>
      <c r="AC111" s="30">
        <f>J111*H111</f>
        <v>0</v>
      </c>
      <c r="AE111" s="30">
        <f>L111</f>
        <v>0</v>
      </c>
    </row>
    <row r="112" spans="1:31" ht="23.1" customHeight="1">
      <c r="A112" s="21" t="s">
        <v>742</v>
      </c>
      <c r="B112" s="21" t="s">
        <v>1738</v>
      </c>
      <c r="C112" s="21" t="s">
        <v>131</v>
      </c>
      <c r="D112" s="26" t="s">
        <v>132</v>
      </c>
      <c r="E112" s="26" t="s">
        <v>133</v>
      </c>
      <c r="F112" s="23" t="s">
        <v>134</v>
      </c>
      <c r="G112" s="27">
        <v>22</v>
      </c>
      <c r="H112" s="28"/>
      <c r="I112" s="36"/>
      <c r="J112" s="28"/>
      <c r="K112" s="28"/>
      <c r="L112" s="36"/>
      <c r="M112" s="28"/>
      <c r="N112" s="36"/>
      <c r="O112" s="28"/>
      <c r="P112" s="28"/>
      <c r="Q112" s="26"/>
    </row>
    <row r="113" spans="1:31" ht="23.1" customHeight="1">
      <c r="A113" s="21" t="s">
        <v>749</v>
      </c>
      <c r="B113" s="21" t="s">
        <v>1738</v>
      </c>
      <c r="C113" s="21" t="s">
        <v>148</v>
      </c>
      <c r="D113" s="26" t="s">
        <v>149</v>
      </c>
      <c r="E113" s="26" t="s">
        <v>150</v>
      </c>
      <c r="F113" s="23" t="s">
        <v>134</v>
      </c>
      <c r="G113" s="27">
        <v>18</v>
      </c>
      <c r="H113" s="28"/>
      <c r="I113" s="36"/>
      <c r="J113" s="28"/>
      <c r="K113" s="28"/>
      <c r="L113" s="36"/>
      <c r="M113" s="28"/>
      <c r="N113" s="36"/>
      <c r="O113" s="28"/>
      <c r="P113" s="28"/>
      <c r="Q113" s="26"/>
    </row>
    <row r="114" spans="1:31" ht="23.1" customHeight="1">
      <c r="A114" s="21" t="s">
        <v>752</v>
      </c>
      <c r="B114" s="21" t="s">
        <v>1738</v>
      </c>
      <c r="C114" s="21" t="s">
        <v>155</v>
      </c>
      <c r="D114" s="26" t="s">
        <v>149</v>
      </c>
      <c r="E114" s="26" t="s">
        <v>156</v>
      </c>
      <c r="F114" s="23" t="s">
        <v>134</v>
      </c>
      <c r="G114" s="27">
        <v>7</v>
      </c>
      <c r="H114" s="28"/>
      <c r="I114" s="36"/>
      <c r="J114" s="28"/>
      <c r="K114" s="28"/>
      <c r="L114" s="36"/>
      <c r="M114" s="28"/>
      <c r="N114" s="36"/>
      <c r="O114" s="28"/>
      <c r="P114" s="28"/>
      <c r="Q114" s="26"/>
    </row>
    <row r="115" spans="1:31" ht="23.1" customHeight="1">
      <c r="A115" s="21" t="s">
        <v>756</v>
      </c>
      <c r="B115" s="21" t="s">
        <v>1738</v>
      </c>
      <c r="C115" s="21" t="s">
        <v>163</v>
      </c>
      <c r="D115" s="26" t="s">
        <v>149</v>
      </c>
      <c r="E115" s="26" t="s">
        <v>164</v>
      </c>
      <c r="F115" s="23" t="s">
        <v>134</v>
      </c>
      <c r="G115" s="27">
        <v>8</v>
      </c>
      <c r="H115" s="28"/>
      <c r="I115" s="36"/>
      <c r="J115" s="28"/>
      <c r="K115" s="28"/>
      <c r="L115" s="36"/>
      <c r="M115" s="28"/>
      <c r="N115" s="36"/>
      <c r="O115" s="28"/>
      <c r="P115" s="28"/>
      <c r="Q115" s="26"/>
    </row>
    <row r="116" spans="1:31" ht="23.1" customHeight="1">
      <c r="A116" s="21" t="s">
        <v>759</v>
      </c>
      <c r="B116" s="21" t="s">
        <v>1738</v>
      </c>
      <c r="C116" s="21" t="s">
        <v>169</v>
      </c>
      <c r="D116" s="26" t="s">
        <v>149</v>
      </c>
      <c r="E116" s="26" t="s">
        <v>170</v>
      </c>
      <c r="F116" s="23" t="s">
        <v>134</v>
      </c>
      <c r="G116" s="27">
        <v>14</v>
      </c>
      <c r="H116" s="28"/>
      <c r="I116" s="36"/>
      <c r="J116" s="28"/>
      <c r="K116" s="28"/>
      <c r="L116" s="36"/>
      <c r="M116" s="28"/>
      <c r="N116" s="36"/>
      <c r="O116" s="28"/>
      <c r="P116" s="28"/>
      <c r="Q116" s="26"/>
    </row>
    <row r="117" spans="1:31" ht="23.1" customHeight="1">
      <c r="A117" s="21" t="s">
        <v>764</v>
      </c>
      <c r="B117" s="21" t="s">
        <v>1738</v>
      </c>
      <c r="C117" s="21" t="s">
        <v>179</v>
      </c>
      <c r="D117" s="26" t="s">
        <v>178</v>
      </c>
      <c r="E117" s="26" t="s">
        <v>113</v>
      </c>
      <c r="F117" s="23" t="s">
        <v>134</v>
      </c>
      <c r="G117" s="27">
        <v>1</v>
      </c>
      <c r="H117" s="28"/>
      <c r="I117" s="36"/>
      <c r="J117" s="28"/>
      <c r="K117" s="28"/>
      <c r="L117" s="36"/>
      <c r="M117" s="28"/>
      <c r="N117" s="36"/>
      <c r="O117" s="28"/>
      <c r="P117" s="28"/>
      <c r="Q117" s="26"/>
    </row>
    <row r="118" spans="1:31" ht="23.1" customHeight="1">
      <c r="A118" s="21" t="s">
        <v>813</v>
      </c>
      <c r="B118" s="21" t="s">
        <v>1738</v>
      </c>
      <c r="C118" s="21" t="s">
        <v>286</v>
      </c>
      <c r="D118" s="26" t="s">
        <v>287</v>
      </c>
      <c r="E118" s="26" t="s">
        <v>288</v>
      </c>
      <c r="F118" s="23" t="s">
        <v>134</v>
      </c>
      <c r="G118" s="27">
        <v>2</v>
      </c>
      <c r="H118" s="28"/>
      <c r="I118" s="36"/>
      <c r="J118" s="28"/>
      <c r="K118" s="28"/>
      <c r="L118" s="36"/>
      <c r="M118" s="28"/>
      <c r="N118" s="36"/>
      <c r="O118" s="28"/>
      <c r="P118" s="28"/>
      <c r="Q118" s="26"/>
    </row>
    <row r="119" spans="1:31" ht="23.1" customHeight="1">
      <c r="A119" s="21" t="s">
        <v>1273</v>
      </c>
      <c r="B119" s="21" t="s">
        <v>1738</v>
      </c>
      <c r="C119" s="21" t="s">
        <v>1274</v>
      </c>
      <c r="D119" s="26" t="s">
        <v>205</v>
      </c>
      <c r="E119" s="26" t="s">
        <v>206</v>
      </c>
      <c r="F119" s="23" t="s">
        <v>134</v>
      </c>
      <c r="G119" s="27">
        <v>11</v>
      </c>
      <c r="H119" s="28"/>
      <c r="I119" s="36"/>
      <c r="J119" s="28"/>
      <c r="K119" s="28"/>
      <c r="L119" s="36"/>
      <c r="M119" s="28"/>
      <c r="N119" s="36"/>
      <c r="O119" s="28"/>
      <c r="P119" s="28"/>
      <c r="Q119" s="26" t="s">
        <v>1275</v>
      </c>
      <c r="AE119" s="30">
        <f t="shared" ref="AE119:AE124" si="3">L119</f>
        <v>0</v>
      </c>
    </row>
    <row r="120" spans="1:31" ht="23.1" customHeight="1">
      <c r="A120" s="21" t="s">
        <v>1366</v>
      </c>
      <c r="B120" s="21" t="s">
        <v>1738</v>
      </c>
      <c r="C120" s="21" t="s">
        <v>1367</v>
      </c>
      <c r="D120" s="26" t="s">
        <v>327</v>
      </c>
      <c r="E120" s="26" t="s">
        <v>328</v>
      </c>
      <c r="F120" s="23" t="s">
        <v>107</v>
      </c>
      <c r="G120" s="27">
        <v>234</v>
      </c>
      <c r="H120" s="28"/>
      <c r="I120" s="36"/>
      <c r="J120" s="28"/>
      <c r="K120" s="28"/>
      <c r="L120" s="36"/>
      <c r="M120" s="28"/>
      <c r="N120" s="36"/>
      <c r="O120" s="28"/>
      <c r="P120" s="28"/>
      <c r="Q120" s="26" t="s">
        <v>1368</v>
      </c>
      <c r="AC120" s="30">
        <f>J120*H120</f>
        <v>0</v>
      </c>
      <c r="AE120" s="30">
        <f t="shared" si="3"/>
        <v>0</v>
      </c>
    </row>
    <row r="121" spans="1:31" ht="23.1" customHeight="1">
      <c r="A121" s="21" t="s">
        <v>1372</v>
      </c>
      <c r="B121" s="21" t="s">
        <v>1738</v>
      </c>
      <c r="C121" s="21" t="s">
        <v>1373</v>
      </c>
      <c r="D121" s="26" t="s">
        <v>332</v>
      </c>
      <c r="E121" s="26" t="s">
        <v>333</v>
      </c>
      <c r="F121" s="23" t="s">
        <v>107</v>
      </c>
      <c r="G121" s="27">
        <v>165</v>
      </c>
      <c r="H121" s="28"/>
      <c r="I121" s="36"/>
      <c r="J121" s="28"/>
      <c r="K121" s="28"/>
      <c r="L121" s="36"/>
      <c r="M121" s="28"/>
      <c r="N121" s="36"/>
      <c r="O121" s="28"/>
      <c r="P121" s="28"/>
      <c r="Q121" s="26" t="s">
        <v>1374</v>
      </c>
      <c r="AC121" s="30">
        <f>J121*H121</f>
        <v>0</v>
      </c>
      <c r="AE121" s="30">
        <f t="shared" si="3"/>
        <v>0</v>
      </c>
    </row>
    <row r="122" spans="1:31" ht="23.1" customHeight="1">
      <c r="A122" s="21" t="s">
        <v>1426</v>
      </c>
      <c r="B122" s="21" t="s">
        <v>1738</v>
      </c>
      <c r="C122" s="21" t="s">
        <v>1427</v>
      </c>
      <c r="D122" s="26" t="s">
        <v>371</v>
      </c>
      <c r="E122" s="26" t="s">
        <v>372</v>
      </c>
      <c r="F122" s="23" t="s">
        <v>107</v>
      </c>
      <c r="G122" s="27">
        <v>165</v>
      </c>
      <c r="H122" s="28"/>
      <c r="I122" s="36"/>
      <c r="J122" s="28"/>
      <c r="K122" s="28"/>
      <c r="L122" s="36"/>
      <c r="M122" s="28"/>
      <c r="N122" s="36"/>
      <c r="O122" s="28"/>
      <c r="P122" s="28"/>
      <c r="Q122" s="26" t="s">
        <v>1428</v>
      </c>
      <c r="AC122" s="30">
        <f>J122*H122</f>
        <v>0</v>
      </c>
      <c r="AE122" s="30">
        <f t="shared" si="3"/>
        <v>0</v>
      </c>
    </row>
    <row r="123" spans="1:31" ht="23.1" customHeight="1">
      <c r="A123" s="21" t="s">
        <v>1036</v>
      </c>
      <c r="B123" s="21" t="s">
        <v>1738</v>
      </c>
      <c r="C123" s="21" t="s">
        <v>1037</v>
      </c>
      <c r="D123" s="26" t="s">
        <v>1039</v>
      </c>
      <c r="E123" s="26" t="s">
        <v>1040</v>
      </c>
      <c r="F123" s="23" t="s">
        <v>626</v>
      </c>
      <c r="G123" s="27">
        <v>33</v>
      </c>
      <c r="H123" s="28"/>
      <c r="I123" s="36"/>
      <c r="J123" s="28"/>
      <c r="K123" s="28"/>
      <c r="L123" s="36"/>
      <c r="M123" s="28"/>
      <c r="N123" s="36"/>
      <c r="O123" s="28"/>
      <c r="P123" s="28"/>
      <c r="Q123" s="26" t="s">
        <v>1038</v>
      </c>
      <c r="AE123" s="30">
        <f t="shared" si="3"/>
        <v>0</v>
      </c>
    </row>
    <row r="124" spans="1:31" ht="23.1" customHeight="1">
      <c r="A124" s="21" t="s">
        <v>1049</v>
      </c>
      <c r="B124" s="21" t="s">
        <v>1738</v>
      </c>
      <c r="C124" s="21" t="s">
        <v>1050</v>
      </c>
      <c r="D124" s="26" t="s">
        <v>1039</v>
      </c>
      <c r="E124" s="26" t="s">
        <v>1052</v>
      </c>
      <c r="F124" s="23" t="s">
        <v>626</v>
      </c>
      <c r="G124" s="27">
        <v>12</v>
      </c>
      <c r="H124" s="28"/>
      <c r="I124" s="36"/>
      <c r="J124" s="28"/>
      <c r="K124" s="28"/>
      <c r="L124" s="36"/>
      <c r="M124" s="28"/>
      <c r="N124" s="36"/>
      <c r="O124" s="28"/>
      <c r="P124" s="28"/>
      <c r="Q124" s="26" t="s">
        <v>1051</v>
      </c>
      <c r="AE124" s="30">
        <f t="shared" si="3"/>
        <v>0</v>
      </c>
    </row>
    <row r="125" spans="1:31" ht="23.1" customHeight="1">
      <c r="D125" s="26"/>
      <c r="E125" s="26"/>
      <c r="F125" s="23"/>
      <c r="G125" s="27"/>
      <c r="H125" s="28"/>
      <c r="I125" s="36"/>
      <c r="J125" s="28"/>
      <c r="K125" s="28"/>
      <c r="L125" s="36"/>
      <c r="M125" s="28"/>
      <c r="N125" s="36"/>
      <c r="O125" s="28"/>
      <c r="P125" s="28"/>
      <c r="Q125" s="26"/>
      <c r="AE125" s="30">
        <f>TRUNC(SUM(AE108:AE124))</f>
        <v>0</v>
      </c>
    </row>
    <row r="126" spans="1:31" ht="23.1" customHeight="1">
      <c r="D126" s="26"/>
      <c r="E126" s="26"/>
      <c r="F126" s="23"/>
      <c r="G126" s="27"/>
      <c r="H126" s="28"/>
      <c r="I126" s="36"/>
      <c r="J126" s="28"/>
      <c r="K126" s="28"/>
      <c r="L126" s="36"/>
      <c r="M126" s="28"/>
      <c r="N126" s="36"/>
      <c r="O126" s="28"/>
      <c r="P126" s="28"/>
      <c r="Q126" s="26"/>
    </row>
    <row r="127" spans="1:31" ht="23.1" customHeight="1">
      <c r="D127" s="26"/>
      <c r="E127" s="26"/>
      <c r="F127" s="23"/>
      <c r="G127" s="27"/>
      <c r="H127" s="28"/>
      <c r="I127" s="36"/>
      <c r="J127" s="28"/>
      <c r="K127" s="28"/>
      <c r="L127" s="36"/>
      <c r="M127" s="28"/>
      <c r="N127" s="36"/>
      <c r="O127" s="28"/>
      <c r="P127" s="28"/>
      <c r="Q127" s="26"/>
    </row>
    <row r="128" spans="1:31" ht="23.1" customHeight="1">
      <c r="D128" s="26"/>
      <c r="E128" s="26"/>
      <c r="F128" s="23"/>
      <c r="G128" s="27"/>
      <c r="H128" s="28"/>
      <c r="I128" s="36"/>
      <c r="J128" s="28"/>
      <c r="K128" s="28"/>
      <c r="L128" s="36"/>
      <c r="M128" s="28"/>
      <c r="N128" s="36"/>
      <c r="O128" s="28"/>
      <c r="P128" s="28"/>
      <c r="Q128" s="26"/>
    </row>
    <row r="129" spans="1:31" ht="23.1" customHeight="1">
      <c r="D129" s="26"/>
      <c r="E129" s="26"/>
      <c r="F129" s="23"/>
      <c r="G129" s="27"/>
      <c r="H129" s="28"/>
      <c r="I129" s="36"/>
      <c r="J129" s="28"/>
      <c r="K129" s="28"/>
      <c r="L129" s="36"/>
      <c r="M129" s="28"/>
      <c r="N129" s="36"/>
      <c r="O129" s="28"/>
      <c r="P129" s="28"/>
      <c r="Q129" s="26"/>
    </row>
    <row r="130" spans="1:31" ht="23.1" customHeight="1">
      <c r="D130" s="26"/>
      <c r="E130" s="26"/>
      <c r="F130" s="23"/>
      <c r="G130" s="27"/>
      <c r="H130" s="28"/>
      <c r="I130" s="36"/>
      <c r="J130" s="28"/>
      <c r="K130" s="28"/>
      <c r="L130" s="36"/>
      <c r="M130" s="28"/>
      <c r="N130" s="36"/>
      <c r="O130" s="28"/>
      <c r="P130" s="28"/>
      <c r="Q130" s="26"/>
    </row>
    <row r="131" spans="1:31" ht="23.1" customHeight="1">
      <c r="D131" s="26"/>
      <c r="E131" s="26"/>
      <c r="F131" s="23"/>
      <c r="G131" s="27"/>
      <c r="H131" s="28"/>
      <c r="I131" s="36"/>
      <c r="J131" s="28"/>
      <c r="K131" s="28"/>
      <c r="L131" s="36"/>
      <c r="M131" s="28"/>
      <c r="N131" s="36"/>
      <c r="O131" s="28"/>
      <c r="P131" s="28"/>
      <c r="Q131" s="26"/>
    </row>
    <row r="132" spans="1:31" ht="23.1" customHeight="1">
      <c r="D132" s="26"/>
      <c r="E132" s="26"/>
      <c r="F132" s="23"/>
      <c r="G132" s="27"/>
      <c r="H132" s="28"/>
      <c r="I132" s="36"/>
      <c r="J132" s="28"/>
      <c r="K132" s="28"/>
      <c r="L132" s="36"/>
      <c r="M132" s="28"/>
      <c r="N132" s="36"/>
      <c r="O132" s="28"/>
      <c r="P132" s="28"/>
      <c r="Q132" s="26"/>
    </row>
    <row r="133" spans="1:31" ht="23.1" customHeight="1">
      <c r="B133" s="21" t="s">
        <v>1735</v>
      </c>
      <c r="D133" s="26" t="s">
        <v>1736</v>
      </c>
      <c r="E133" s="26"/>
      <c r="F133" s="23"/>
      <c r="G133" s="27"/>
      <c r="H133" s="28"/>
      <c r="I133" s="36">
        <f>TRUNC(SUM(I108:I132))</f>
        <v>0</v>
      </c>
      <c r="J133" s="28"/>
      <c r="K133" s="28"/>
      <c r="L133" s="36">
        <f>TRUNC(SUM(L108:L132))</f>
        <v>0</v>
      </c>
      <c r="M133" s="28"/>
      <c r="N133" s="36">
        <f>TRUNC(SUM(N108:N132))</f>
        <v>0</v>
      </c>
      <c r="O133" s="28" t="str">
        <f>IF((H133+K133+M133)=0, "", (H133+K133+M133))</f>
        <v/>
      </c>
      <c r="P133" s="28">
        <f>TRUNC(SUM(P108:P132))</f>
        <v>0</v>
      </c>
      <c r="Q133" s="26"/>
    </row>
    <row r="134" spans="1:31" ht="23.1" customHeight="1">
      <c r="B134" s="21" t="s">
        <v>1798</v>
      </c>
      <c r="D134" s="155" t="s">
        <v>1747</v>
      </c>
      <c r="E134" s="156"/>
      <c r="F134" s="156"/>
      <c r="G134" s="156"/>
      <c r="H134" s="156"/>
      <c r="I134" s="156"/>
      <c r="J134" s="156"/>
      <c r="K134" s="156"/>
      <c r="L134" s="156"/>
      <c r="M134" s="156"/>
      <c r="N134" s="156"/>
      <c r="O134" s="156"/>
      <c r="P134" s="156"/>
      <c r="Q134" s="157"/>
    </row>
    <row r="135" spans="1:31" ht="23.1" customHeight="1">
      <c r="A135" s="21" t="s">
        <v>1213</v>
      </c>
      <c r="B135" s="21" t="s">
        <v>1739</v>
      </c>
      <c r="C135" s="21" t="s">
        <v>1214</v>
      </c>
      <c r="D135" s="26" t="s">
        <v>105</v>
      </c>
      <c r="E135" s="26" t="s">
        <v>106</v>
      </c>
      <c r="F135" s="23" t="s">
        <v>107</v>
      </c>
      <c r="G135" s="27">
        <v>262</v>
      </c>
      <c r="H135" s="28"/>
      <c r="I135" s="36"/>
      <c r="J135" s="28"/>
      <c r="K135" s="28"/>
      <c r="L135" s="36"/>
      <c r="M135" s="28"/>
      <c r="N135" s="36"/>
      <c r="O135" s="28"/>
      <c r="P135" s="28"/>
      <c r="Q135" s="26" t="s">
        <v>1215</v>
      </c>
      <c r="AC135" s="30">
        <f t="shared" ref="AC135:AC146" si="4">J135*H135</f>
        <v>0</v>
      </c>
      <c r="AE135" s="30">
        <f t="shared" ref="AE135:AE146" si="5">L135</f>
        <v>0</v>
      </c>
    </row>
    <row r="136" spans="1:31" ht="23.1" customHeight="1">
      <c r="A136" s="21" t="s">
        <v>1219</v>
      </c>
      <c r="B136" s="21" t="s">
        <v>1739</v>
      </c>
      <c r="C136" s="21" t="s">
        <v>1220</v>
      </c>
      <c r="D136" s="26" t="s">
        <v>105</v>
      </c>
      <c r="E136" s="26" t="s">
        <v>111</v>
      </c>
      <c r="F136" s="23" t="s">
        <v>107</v>
      </c>
      <c r="G136" s="27">
        <v>24</v>
      </c>
      <c r="H136" s="28"/>
      <c r="I136" s="36"/>
      <c r="J136" s="28"/>
      <c r="K136" s="28"/>
      <c r="L136" s="36"/>
      <c r="M136" s="28"/>
      <c r="N136" s="36"/>
      <c r="O136" s="28"/>
      <c r="P136" s="28"/>
      <c r="Q136" s="26" t="s">
        <v>1221</v>
      </c>
      <c r="AC136" s="30">
        <f t="shared" si="4"/>
        <v>0</v>
      </c>
      <c r="AE136" s="30">
        <f t="shared" si="5"/>
        <v>0</v>
      </c>
    </row>
    <row r="137" spans="1:31" ht="23.1" customHeight="1">
      <c r="A137" s="21" t="s">
        <v>1237</v>
      </c>
      <c r="B137" s="21" t="s">
        <v>1739</v>
      </c>
      <c r="C137" s="21" t="s">
        <v>1238</v>
      </c>
      <c r="D137" s="26" t="s">
        <v>124</v>
      </c>
      <c r="E137" s="26" t="s">
        <v>125</v>
      </c>
      <c r="F137" s="23" t="s">
        <v>107</v>
      </c>
      <c r="G137" s="27">
        <v>57</v>
      </c>
      <c r="H137" s="28"/>
      <c r="I137" s="36"/>
      <c r="J137" s="28"/>
      <c r="K137" s="28"/>
      <c r="L137" s="36"/>
      <c r="M137" s="28"/>
      <c r="N137" s="36"/>
      <c r="O137" s="28"/>
      <c r="P137" s="28"/>
      <c r="Q137" s="26" t="s">
        <v>1239</v>
      </c>
      <c r="AA137" s="30">
        <f>J137*H137</f>
        <v>0</v>
      </c>
      <c r="AC137" s="30">
        <f t="shared" si="4"/>
        <v>0</v>
      </c>
      <c r="AE137" s="30">
        <f t="shared" si="5"/>
        <v>0</v>
      </c>
    </row>
    <row r="138" spans="1:31" ht="23.1" customHeight="1">
      <c r="A138" s="21" t="s">
        <v>1240</v>
      </c>
      <c r="B138" s="21" t="s">
        <v>1739</v>
      </c>
      <c r="C138" s="21" t="s">
        <v>1241</v>
      </c>
      <c r="D138" s="26" t="s">
        <v>124</v>
      </c>
      <c r="E138" s="26" t="s">
        <v>127</v>
      </c>
      <c r="F138" s="23" t="s">
        <v>107</v>
      </c>
      <c r="G138" s="27">
        <v>20</v>
      </c>
      <c r="H138" s="28"/>
      <c r="I138" s="36"/>
      <c r="J138" s="28"/>
      <c r="K138" s="28"/>
      <c r="L138" s="36"/>
      <c r="M138" s="28"/>
      <c r="N138" s="36"/>
      <c r="O138" s="28"/>
      <c r="P138" s="28"/>
      <c r="Q138" s="26" t="s">
        <v>1242</v>
      </c>
      <c r="AA138" s="30">
        <f>J138*H138</f>
        <v>0</v>
      </c>
      <c r="AC138" s="30">
        <f t="shared" si="4"/>
        <v>0</v>
      </c>
      <c r="AE138" s="30">
        <f t="shared" si="5"/>
        <v>0</v>
      </c>
    </row>
    <row r="139" spans="1:31" ht="23.1" customHeight="1">
      <c r="A139" s="21" t="s">
        <v>1243</v>
      </c>
      <c r="B139" s="21" t="s">
        <v>1739</v>
      </c>
      <c r="C139" s="21" t="s">
        <v>1244</v>
      </c>
      <c r="D139" s="26" t="s">
        <v>129</v>
      </c>
      <c r="E139" s="26" t="s">
        <v>130</v>
      </c>
      <c r="F139" s="23" t="s">
        <v>107</v>
      </c>
      <c r="G139" s="27">
        <v>21</v>
      </c>
      <c r="H139" s="28"/>
      <c r="I139" s="36"/>
      <c r="J139" s="28"/>
      <c r="K139" s="28"/>
      <c r="L139" s="36"/>
      <c r="M139" s="28"/>
      <c r="N139" s="36"/>
      <c r="O139" s="28"/>
      <c r="P139" s="28"/>
      <c r="Q139" s="26" t="s">
        <v>1245</v>
      </c>
      <c r="AB139" s="30">
        <f t="shared" ref="AB139:AB146" si="6">J139*H139</f>
        <v>0</v>
      </c>
      <c r="AC139" s="30">
        <f t="shared" si="4"/>
        <v>0</v>
      </c>
      <c r="AE139" s="30">
        <f t="shared" si="5"/>
        <v>0</v>
      </c>
    </row>
    <row r="140" spans="1:31" ht="23.1" customHeight="1">
      <c r="A140" s="21" t="s">
        <v>1429</v>
      </c>
      <c r="B140" s="21" t="s">
        <v>1739</v>
      </c>
      <c r="C140" s="21" t="s">
        <v>1430</v>
      </c>
      <c r="D140" s="26" t="s">
        <v>374</v>
      </c>
      <c r="E140" s="26" t="s">
        <v>375</v>
      </c>
      <c r="F140" s="23" t="s">
        <v>107</v>
      </c>
      <c r="G140" s="27">
        <v>95</v>
      </c>
      <c r="H140" s="28"/>
      <c r="I140" s="36"/>
      <c r="J140" s="28"/>
      <c r="K140" s="28"/>
      <c r="L140" s="36"/>
      <c r="M140" s="28"/>
      <c r="N140" s="36"/>
      <c r="O140" s="28"/>
      <c r="P140" s="28"/>
      <c r="Q140" s="26" t="s">
        <v>1431</v>
      </c>
      <c r="AB140" s="30">
        <f t="shared" si="6"/>
        <v>0</v>
      </c>
      <c r="AC140" s="30">
        <f t="shared" si="4"/>
        <v>0</v>
      </c>
      <c r="AE140" s="30">
        <f t="shared" si="5"/>
        <v>0</v>
      </c>
    </row>
    <row r="141" spans="1:31" ht="23.1" customHeight="1">
      <c r="A141" s="21" t="s">
        <v>1432</v>
      </c>
      <c r="B141" s="21" t="s">
        <v>1739</v>
      </c>
      <c r="C141" s="21" t="s">
        <v>1433</v>
      </c>
      <c r="D141" s="26" t="s">
        <v>374</v>
      </c>
      <c r="E141" s="26" t="s">
        <v>377</v>
      </c>
      <c r="F141" s="23" t="s">
        <v>107</v>
      </c>
      <c r="G141" s="27">
        <v>2246</v>
      </c>
      <c r="H141" s="28"/>
      <c r="I141" s="36"/>
      <c r="J141" s="28"/>
      <c r="K141" s="28"/>
      <c r="L141" s="36"/>
      <c r="M141" s="28"/>
      <c r="N141" s="36"/>
      <c r="O141" s="28"/>
      <c r="P141" s="28"/>
      <c r="Q141" s="26" t="s">
        <v>1434</v>
      </c>
      <c r="AB141" s="30">
        <f t="shared" si="6"/>
        <v>0</v>
      </c>
      <c r="AC141" s="30">
        <f t="shared" si="4"/>
        <v>0</v>
      </c>
      <c r="AE141" s="30">
        <f t="shared" si="5"/>
        <v>0</v>
      </c>
    </row>
    <row r="142" spans="1:31" ht="23.1" customHeight="1">
      <c r="A142" s="21" t="s">
        <v>1435</v>
      </c>
      <c r="B142" s="21" t="s">
        <v>1739</v>
      </c>
      <c r="C142" s="21" t="s">
        <v>1436</v>
      </c>
      <c r="D142" s="26" t="s">
        <v>374</v>
      </c>
      <c r="E142" s="26" t="s">
        <v>379</v>
      </c>
      <c r="F142" s="23" t="s">
        <v>107</v>
      </c>
      <c r="G142" s="27">
        <v>476</v>
      </c>
      <c r="H142" s="28"/>
      <c r="I142" s="36"/>
      <c r="J142" s="28"/>
      <c r="K142" s="28"/>
      <c r="L142" s="36"/>
      <c r="M142" s="28"/>
      <c r="N142" s="36"/>
      <c r="O142" s="28"/>
      <c r="P142" s="28"/>
      <c r="Q142" s="26" t="s">
        <v>1437</v>
      </c>
      <c r="AB142" s="30">
        <f t="shared" si="6"/>
        <v>0</v>
      </c>
      <c r="AC142" s="30">
        <f t="shared" si="4"/>
        <v>0</v>
      </c>
      <c r="AE142" s="30">
        <f t="shared" si="5"/>
        <v>0</v>
      </c>
    </row>
    <row r="143" spans="1:31" ht="23.1" customHeight="1">
      <c r="A143" s="21" t="s">
        <v>1438</v>
      </c>
      <c r="B143" s="21" t="s">
        <v>1739</v>
      </c>
      <c r="C143" s="21" t="s">
        <v>1439</v>
      </c>
      <c r="D143" s="26" t="s">
        <v>374</v>
      </c>
      <c r="E143" s="26" t="s">
        <v>381</v>
      </c>
      <c r="F143" s="23" t="s">
        <v>107</v>
      </c>
      <c r="G143" s="27">
        <v>192</v>
      </c>
      <c r="H143" s="28"/>
      <c r="I143" s="36"/>
      <c r="J143" s="28"/>
      <c r="K143" s="28"/>
      <c r="L143" s="36"/>
      <c r="M143" s="28"/>
      <c r="N143" s="36"/>
      <c r="O143" s="28"/>
      <c r="P143" s="28"/>
      <c r="Q143" s="26" t="s">
        <v>1440</v>
      </c>
      <c r="AB143" s="30">
        <f t="shared" si="6"/>
        <v>0</v>
      </c>
      <c r="AC143" s="30">
        <f t="shared" si="4"/>
        <v>0</v>
      </c>
      <c r="AE143" s="30">
        <f t="shared" si="5"/>
        <v>0</v>
      </c>
    </row>
    <row r="144" spans="1:31" ht="23.1" customHeight="1">
      <c r="A144" s="21" t="s">
        <v>1441</v>
      </c>
      <c r="B144" s="21" t="s">
        <v>1739</v>
      </c>
      <c r="C144" s="21" t="s">
        <v>1442</v>
      </c>
      <c r="D144" s="26" t="s">
        <v>374</v>
      </c>
      <c r="E144" s="26" t="s">
        <v>383</v>
      </c>
      <c r="F144" s="23" t="s">
        <v>107</v>
      </c>
      <c r="G144" s="27">
        <v>55</v>
      </c>
      <c r="H144" s="28"/>
      <c r="I144" s="36"/>
      <c r="J144" s="28"/>
      <c r="K144" s="28"/>
      <c r="L144" s="36"/>
      <c r="M144" s="28"/>
      <c r="N144" s="36"/>
      <c r="O144" s="28"/>
      <c r="P144" s="28"/>
      <c r="Q144" s="26" t="s">
        <v>1443</v>
      </c>
      <c r="AB144" s="30">
        <f t="shared" si="6"/>
        <v>0</v>
      </c>
      <c r="AC144" s="30">
        <f t="shared" si="4"/>
        <v>0</v>
      </c>
      <c r="AE144" s="30">
        <f t="shared" si="5"/>
        <v>0</v>
      </c>
    </row>
    <row r="145" spans="1:31" ht="23.1" customHeight="1">
      <c r="A145" s="21" t="s">
        <v>1444</v>
      </c>
      <c r="B145" s="21" t="s">
        <v>1739</v>
      </c>
      <c r="C145" s="21" t="s">
        <v>1445</v>
      </c>
      <c r="D145" s="26" t="s">
        <v>374</v>
      </c>
      <c r="E145" s="26" t="s">
        <v>385</v>
      </c>
      <c r="F145" s="23" t="s">
        <v>107</v>
      </c>
      <c r="G145" s="27">
        <v>32</v>
      </c>
      <c r="H145" s="28"/>
      <c r="I145" s="36"/>
      <c r="J145" s="28"/>
      <c r="K145" s="28"/>
      <c r="L145" s="36"/>
      <c r="M145" s="28"/>
      <c r="N145" s="36"/>
      <c r="O145" s="28"/>
      <c r="P145" s="28"/>
      <c r="Q145" s="26" t="s">
        <v>1446</v>
      </c>
      <c r="AB145" s="30">
        <f t="shared" si="6"/>
        <v>0</v>
      </c>
      <c r="AC145" s="30">
        <f t="shared" si="4"/>
        <v>0</v>
      </c>
      <c r="AE145" s="30">
        <f t="shared" si="5"/>
        <v>0</v>
      </c>
    </row>
    <row r="146" spans="1:31" ht="23.1" customHeight="1">
      <c r="A146" s="21" t="s">
        <v>1447</v>
      </c>
      <c r="B146" s="21" t="s">
        <v>1739</v>
      </c>
      <c r="C146" s="21" t="s">
        <v>1448</v>
      </c>
      <c r="D146" s="26" t="s">
        <v>374</v>
      </c>
      <c r="E146" s="26" t="s">
        <v>387</v>
      </c>
      <c r="F146" s="23" t="s">
        <v>107</v>
      </c>
      <c r="G146" s="27">
        <v>364</v>
      </c>
      <c r="H146" s="28"/>
      <c r="I146" s="36"/>
      <c r="J146" s="28"/>
      <c r="K146" s="28"/>
      <c r="L146" s="36"/>
      <c r="M146" s="28"/>
      <c r="N146" s="36"/>
      <c r="O146" s="28"/>
      <c r="P146" s="28"/>
      <c r="Q146" s="26" t="s">
        <v>1449</v>
      </c>
      <c r="AB146" s="30">
        <f t="shared" si="6"/>
        <v>0</v>
      </c>
      <c r="AC146" s="30">
        <f t="shared" si="4"/>
        <v>0</v>
      </c>
      <c r="AE146" s="30">
        <f t="shared" si="5"/>
        <v>0</v>
      </c>
    </row>
    <row r="147" spans="1:31" ht="23.1" customHeight="1">
      <c r="A147" s="21" t="s">
        <v>749</v>
      </c>
      <c r="B147" s="21" t="s">
        <v>1739</v>
      </c>
      <c r="C147" s="21" t="s">
        <v>148</v>
      </c>
      <c r="D147" s="26" t="s">
        <v>149</v>
      </c>
      <c r="E147" s="26" t="s">
        <v>150</v>
      </c>
      <c r="F147" s="23" t="s">
        <v>134</v>
      </c>
      <c r="G147" s="27">
        <v>73</v>
      </c>
      <c r="H147" s="28"/>
      <c r="I147" s="36"/>
      <c r="J147" s="28"/>
      <c r="K147" s="28"/>
      <c r="L147" s="36"/>
      <c r="M147" s="28"/>
      <c r="N147" s="36"/>
      <c r="O147" s="28"/>
      <c r="P147" s="28"/>
      <c r="Q147" s="26"/>
    </row>
    <row r="148" spans="1:31" ht="23.1" customHeight="1">
      <c r="A148" s="21" t="s">
        <v>751</v>
      </c>
      <c r="B148" s="21" t="s">
        <v>1739</v>
      </c>
      <c r="C148" s="21" t="s">
        <v>153</v>
      </c>
      <c r="D148" s="26" t="s">
        <v>149</v>
      </c>
      <c r="E148" s="26" t="s">
        <v>154</v>
      </c>
      <c r="F148" s="23" t="s">
        <v>134</v>
      </c>
      <c r="G148" s="27">
        <v>6</v>
      </c>
      <c r="H148" s="28"/>
      <c r="I148" s="36"/>
      <c r="J148" s="28"/>
      <c r="K148" s="28"/>
      <c r="L148" s="36"/>
      <c r="M148" s="28"/>
      <c r="N148" s="36"/>
      <c r="O148" s="28"/>
      <c r="P148" s="28"/>
      <c r="Q148" s="26"/>
    </row>
    <row r="149" spans="1:31" ht="23.1" customHeight="1">
      <c r="A149" s="21" t="s">
        <v>756</v>
      </c>
      <c r="B149" s="21" t="s">
        <v>1739</v>
      </c>
      <c r="C149" s="21" t="s">
        <v>163</v>
      </c>
      <c r="D149" s="26" t="s">
        <v>149</v>
      </c>
      <c r="E149" s="26" t="s">
        <v>164</v>
      </c>
      <c r="F149" s="23" t="s">
        <v>134</v>
      </c>
      <c r="G149" s="27">
        <v>110</v>
      </c>
      <c r="H149" s="28"/>
      <c r="I149" s="36"/>
      <c r="J149" s="28"/>
      <c r="K149" s="28"/>
      <c r="L149" s="36"/>
      <c r="M149" s="28"/>
      <c r="N149" s="36"/>
      <c r="O149" s="28"/>
      <c r="P149" s="28"/>
      <c r="Q149" s="26"/>
    </row>
    <row r="150" spans="1:31" ht="23.1" customHeight="1">
      <c r="A150" s="21" t="s">
        <v>758</v>
      </c>
      <c r="B150" s="21" t="s">
        <v>1739</v>
      </c>
      <c r="C150" s="21" t="s">
        <v>167</v>
      </c>
      <c r="D150" s="26" t="s">
        <v>149</v>
      </c>
      <c r="E150" s="26" t="s">
        <v>168</v>
      </c>
      <c r="F150" s="23" t="s">
        <v>134</v>
      </c>
      <c r="G150" s="27">
        <v>2</v>
      </c>
      <c r="H150" s="28"/>
      <c r="I150" s="36"/>
      <c r="J150" s="28"/>
      <c r="K150" s="28"/>
      <c r="L150" s="36"/>
      <c r="M150" s="28"/>
      <c r="N150" s="36"/>
      <c r="O150" s="28"/>
      <c r="P150" s="28"/>
      <c r="Q150" s="26"/>
    </row>
    <row r="151" spans="1:31" ht="23.1" customHeight="1">
      <c r="A151" s="21" t="s">
        <v>763</v>
      </c>
      <c r="B151" s="21" t="s">
        <v>1739</v>
      </c>
      <c r="C151" s="21" t="s">
        <v>177</v>
      </c>
      <c r="D151" s="26" t="s">
        <v>178</v>
      </c>
      <c r="E151" s="26" t="s">
        <v>111</v>
      </c>
      <c r="F151" s="23" t="s">
        <v>134</v>
      </c>
      <c r="G151" s="27">
        <v>3</v>
      </c>
      <c r="H151" s="28"/>
      <c r="I151" s="36"/>
      <c r="J151" s="28"/>
      <c r="K151" s="28"/>
      <c r="L151" s="36"/>
      <c r="M151" s="28"/>
      <c r="N151" s="36"/>
      <c r="O151" s="28"/>
      <c r="P151" s="28"/>
      <c r="Q151" s="26"/>
    </row>
    <row r="152" spans="1:31" ht="23.1" customHeight="1">
      <c r="A152" s="21" t="s">
        <v>814</v>
      </c>
      <c r="B152" s="21" t="s">
        <v>1739</v>
      </c>
      <c r="C152" s="21" t="s">
        <v>289</v>
      </c>
      <c r="D152" s="26" t="s">
        <v>287</v>
      </c>
      <c r="E152" s="26" t="s">
        <v>290</v>
      </c>
      <c r="F152" s="23" t="s">
        <v>134</v>
      </c>
      <c r="G152" s="27">
        <v>2</v>
      </c>
      <c r="H152" s="28"/>
      <c r="I152" s="36"/>
      <c r="J152" s="28"/>
      <c r="K152" s="28"/>
      <c r="L152" s="36"/>
      <c r="M152" s="28"/>
      <c r="N152" s="36"/>
      <c r="O152" s="28"/>
      <c r="P152" s="28"/>
      <c r="Q152" s="26"/>
    </row>
    <row r="153" spans="1:31" ht="23.1" customHeight="1">
      <c r="A153" s="21" t="s">
        <v>825</v>
      </c>
      <c r="B153" s="21" t="s">
        <v>1739</v>
      </c>
      <c r="C153" s="21" t="s">
        <v>311</v>
      </c>
      <c r="D153" s="26" t="s">
        <v>287</v>
      </c>
      <c r="E153" s="26" t="s">
        <v>312</v>
      </c>
      <c r="F153" s="23" t="s">
        <v>203</v>
      </c>
      <c r="G153" s="27">
        <v>32</v>
      </c>
      <c r="H153" s="28"/>
      <c r="I153" s="36"/>
      <c r="J153" s="28"/>
      <c r="K153" s="28"/>
      <c r="L153" s="36"/>
      <c r="M153" s="28"/>
      <c r="N153" s="36"/>
      <c r="O153" s="28"/>
      <c r="P153" s="28"/>
      <c r="Q153" s="26"/>
    </row>
    <row r="154" spans="1:31" ht="23.1" customHeight="1">
      <c r="A154" s="21" t="s">
        <v>1258</v>
      </c>
      <c r="B154" s="21" t="s">
        <v>1739</v>
      </c>
      <c r="C154" s="21" t="s">
        <v>1259</v>
      </c>
      <c r="D154" s="26" t="s">
        <v>651</v>
      </c>
      <c r="E154" s="26" t="s">
        <v>652</v>
      </c>
      <c r="F154" s="23" t="s">
        <v>134</v>
      </c>
      <c r="G154" s="27">
        <v>1022</v>
      </c>
      <c r="H154" s="28"/>
      <c r="I154" s="36"/>
      <c r="J154" s="28"/>
      <c r="K154" s="28"/>
      <c r="L154" s="36"/>
      <c r="M154" s="28"/>
      <c r="N154" s="36"/>
      <c r="O154" s="28"/>
      <c r="P154" s="28"/>
      <c r="Q154" s="26" t="s">
        <v>1260</v>
      </c>
      <c r="AE154" s="30">
        <f>L154</f>
        <v>0</v>
      </c>
    </row>
    <row r="155" spans="1:31" ht="23.1" customHeight="1">
      <c r="A155" s="21" t="s">
        <v>1261</v>
      </c>
      <c r="B155" s="21" t="s">
        <v>1739</v>
      </c>
      <c r="C155" s="21" t="s">
        <v>1262</v>
      </c>
      <c r="D155" s="26" t="s">
        <v>186</v>
      </c>
      <c r="E155" s="26" t="s">
        <v>187</v>
      </c>
      <c r="F155" s="23" t="s">
        <v>134</v>
      </c>
      <c r="G155" s="27">
        <v>27</v>
      </c>
      <c r="H155" s="28"/>
      <c r="I155" s="36"/>
      <c r="J155" s="28"/>
      <c r="K155" s="28"/>
      <c r="L155" s="36"/>
      <c r="M155" s="28"/>
      <c r="N155" s="36"/>
      <c r="O155" s="28"/>
      <c r="P155" s="28"/>
      <c r="Q155" s="26" t="s">
        <v>1263</v>
      </c>
      <c r="AE155" s="30">
        <f>L155</f>
        <v>0</v>
      </c>
    </row>
    <row r="156" spans="1:31" ht="23.1" customHeight="1">
      <c r="A156" s="21" t="s">
        <v>1264</v>
      </c>
      <c r="B156" s="21" t="s">
        <v>1739</v>
      </c>
      <c r="C156" s="21" t="s">
        <v>1265</v>
      </c>
      <c r="D156" s="26" t="s">
        <v>189</v>
      </c>
      <c r="E156" s="26" t="s">
        <v>190</v>
      </c>
      <c r="F156" s="23" t="s">
        <v>134</v>
      </c>
      <c r="G156" s="27">
        <v>103</v>
      </c>
      <c r="H156" s="28"/>
      <c r="I156" s="36"/>
      <c r="J156" s="28"/>
      <c r="K156" s="28"/>
      <c r="L156" s="36"/>
      <c r="M156" s="28"/>
      <c r="N156" s="36"/>
      <c r="O156" s="28"/>
      <c r="P156" s="28"/>
      <c r="Q156" s="26" t="s">
        <v>1266</v>
      </c>
      <c r="AE156" s="30">
        <f>L156</f>
        <v>0</v>
      </c>
    </row>
    <row r="157" spans="1:31" ht="23.1" customHeight="1">
      <c r="A157" s="21" t="s">
        <v>1267</v>
      </c>
      <c r="B157" s="21" t="s">
        <v>1739</v>
      </c>
      <c r="C157" s="21" t="s">
        <v>1268</v>
      </c>
      <c r="D157" s="26" t="s">
        <v>189</v>
      </c>
      <c r="E157" s="26" t="s">
        <v>192</v>
      </c>
      <c r="F157" s="23" t="s">
        <v>134</v>
      </c>
      <c r="G157" s="27">
        <v>17</v>
      </c>
      <c r="H157" s="28"/>
      <c r="I157" s="36"/>
      <c r="J157" s="28"/>
      <c r="K157" s="28"/>
      <c r="L157" s="36"/>
      <c r="M157" s="28"/>
      <c r="N157" s="36"/>
      <c r="O157" s="28"/>
      <c r="P157" s="28"/>
      <c r="Q157" s="26" t="s">
        <v>1269</v>
      </c>
      <c r="AE157" s="30">
        <f>L157</f>
        <v>0</v>
      </c>
    </row>
    <row r="158" spans="1:31" ht="23.1" customHeight="1">
      <c r="A158" s="21" t="s">
        <v>771</v>
      </c>
      <c r="B158" s="21" t="s">
        <v>1739</v>
      </c>
      <c r="C158" s="21" t="s">
        <v>193</v>
      </c>
      <c r="D158" s="26" t="s">
        <v>194</v>
      </c>
      <c r="E158" s="26" t="s">
        <v>195</v>
      </c>
      <c r="F158" s="23" t="s">
        <v>134</v>
      </c>
      <c r="G158" s="27">
        <v>27</v>
      </c>
      <c r="H158" s="28"/>
      <c r="I158" s="36"/>
      <c r="J158" s="28"/>
      <c r="K158" s="28"/>
      <c r="L158" s="36"/>
      <c r="M158" s="28"/>
      <c r="N158" s="36"/>
      <c r="O158" s="28"/>
      <c r="P158" s="28"/>
      <c r="Q158" s="26"/>
    </row>
    <row r="159" spans="1:31" ht="23.1" customHeight="1">
      <c r="A159" s="21" t="s">
        <v>772</v>
      </c>
      <c r="B159" s="21" t="s">
        <v>1739</v>
      </c>
      <c r="C159" s="21" t="s">
        <v>196</v>
      </c>
      <c r="D159" s="26" t="s">
        <v>194</v>
      </c>
      <c r="E159" s="26" t="s">
        <v>197</v>
      </c>
      <c r="F159" s="23" t="s">
        <v>134</v>
      </c>
      <c r="G159" s="27">
        <v>103</v>
      </c>
      <c r="H159" s="28"/>
      <c r="I159" s="36"/>
      <c r="J159" s="28"/>
      <c r="K159" s="28"/>
      <c r="L159" s="36"/>
      <c r="M159" s="28"/>
      <c r="N159" s="36"/>
      <c r="O159" s="28"/>
      <c r="P159" s="28"/>
      <c r="Q159" s="26"/>
    </row>
    <row r="160" spans="1:31" ht="23.1" customHeight="1">
      <c r="A160" s="21" t="s">
        <v>773</v>
      </c>
      <c r="B160" s="21" t="s">
        <v>1739</v>
      </c>
      <c r="C160" s="21" t="s">
        <v>198</v>
      </c>
      <c r="D160" s="26" t="s">
        <v>194</v>
      </c>
      <c r="E160" s="26" t="s">
        <v>199</v>
      </c>
      <c r="F160" s="23" t="s">
        <v>134</v>
      </c>
      <c r="G160" s="27">
        <v>17</v>
      </c>
      <c r="H160" s="28"/>
      <c r="I160" s="36"/>
      <c r="J160" s="28"/>
      <c r="K160" s="28"/>
      <c r="L160" s="36"/>
      <c r="M160" s="28"/>
      <c r="N160" s="36"/>
      <c r="O160" s="28"/>
      <c r="P160" s="28"/>
      <c r="Q160" s="26"/>
    </row>
    <row r="161" spans="1:31" ht="23.1" customHeight="1">
      <c r="A161" s="21" t="s">
        <v>1270</v>
      </c>
      <c r="B161" s="21" t="s">
        <v>1739</v>
      </c>
      <c r="C161" s="21" t="s">
        <v>1271</v>
      </c>
      <c r="D161" s="26" t="s">
        <v>201</v>
      </c>
      <c r="E161" s="26" t="s">
        <v>202</v>
      </c>
      <c r="F161" s="23" t="s">
        <v>203</v>
      </c>
      <c r="G161" s="27">
        <v>65</v>
      </c>
      <c r="H161" s="28"/>
      <c r="I161" s="36"/>
      <c r="J161" s="28"/>
      <c r="K161" s="28"/>
      <c r="L161" s="36"/>
      <c r="M161" s="28"/>
      <c r="N161" s="36"/>
      <c r="O161" s="28"/>
      <c r="P161" s="28"/>
      <c r="Q161" s="26" t="s">
        <v>1272</v>
      </c>
      <c r="AE161" s="30">
        <f t="shared" ref="AE161:AE173" si="7">L161</f>
        <v>0</v>
      </c>
    </row>
    <row r="162" spans="1:31" ht="23.1" customHeight="1">
      <c r="A162" s="21" t="s">
        <v>1366</v>
      </c>
      <c r="B162" s="21" t="s">
        <v>1739</v>
      </c>
      <c r="C162" s="21" t="s">
        <v>1367</v>
      </c>
      <c r="D162" s="26" t="s">
        <v>327</v>
      </c>
      <c r="E162" s="26" t="s">
        <v>328</v>
      </c>
      <c r="F162" s="23" t="s">
        <v>107</v>
      </c>
      <c r="G162" s="27">
        <v>1173</v>
      </c>
      <c r="H162" s="28"/>
      <c r="I162" s="36"/>
      <c r="J162" s="28"/>
      <c r="K162" s="28"/>
      <c r="L162" s="36"/>
      <c r="M162" s="28"/>
      <c r="N162" s="36"/>
      <c r="O162" s="28"/>
      <c r="P162" s="28"/>
      <c r="Q162" s="26" t="s">
        <v>1368</v>
      </c>
      <c r="AC162" s="30">
        <f>J162*H162</f>
        <v>0</v>
      </c>
      <c r="AE162" s="30">
        <f t="shared" si="7"/>
        <v>0</v>
      </c>
    </row>
    <row r="163" spans="1:31" ht="23.1" customHeight="1">
      <c r="A163" s="21" t="s">
        <v>1375</v>
      </c>
      <c r="B163" s="21" t="s">
        <v>1739</v>
      </c>
      <c r="C163" s="21" t="s">
        <v>1376</v>
      </c>
      <c r="D163" s="26" t="s">
        <v>332</v>
      </c>
      <c r="E163" s="26" t="s">
        <v>335</v>
      </c>
      <c r="F163" s="23" t="s">
        <v>107</v>
      </c>
      <c r="G163" s="27">
        <v>45</v>
      </c>
      <c r="H163" s="28"/>
      <c r="I163" s="36"/>
      <c r="J163" s="28"/>
      <c r="K163" s="28"/>
      <c r="L163" s="36"/>
      <c r="M163" s="28"/>
      <c r="N163" s="36"/>
      <c r="O163" s="28"/>
      <c r="P163" s="28"/>
      <c r="Q163" s="26" t="s">
        <v>1377</v>
      </c>
      <c r="AC163" s="30">
        <f>J163*H163</f>
        <v>0</v>
      </c>
      <c r="AE163" s="30">
        <f t="shared" si="7"/>
        <v>0</v>
      </c>
    </row>
    <row r="164" spans="1:31" ht="23.1" customHeight="1">
      <c r="A164" s="21" t="s">
        <v>1405</v>
      </c>
      <c r="B164" s="21" t="s">
        <v>1739</v>
      </c>
      <c r="C164" s="21" t="s">
        <v>1406</v>
      </c>
      <c r="D164" s="26" t="s">
        <v>354</v>
      </c>
      <c r="E164" s="26" t="s">
        <v>357</v>
      </c>
      <c r="F164" s="23" t="s">
        <v>107</v>
      </c>
      <c r="G164" s="27">
        <v>45</v>
      </c>
      <c r="H164" s="28"/>
      <c r="I164" s="36"/>
      <c r="J164" s="28"/>
      <c r="K164" s="28"/>
      <c r="L164" s="36"/>
      <c r="M164" s="28"/>
      <c r="N164" s="36"/>
      <c r="O164" s="28"/>
      <c r="P164" s="28"/>
      <c r="Q164" s="26" t="s">
        <v>1407</v>
      </c>
      <c r="AC164" s="30">
        <f>J164*H164</f>
        <v>0</v>
      </c>
      <c r="AE164" s="30">
        <f t="shared" si="7"/>
        <v>0</v>
      </c>
    </row>
    <row r="165" spans="1:31" ht="23.1" customHeight="1">
      <c r="A165" s="21" t="s">
        <v>1363</v>
      </c>
      <c r="B165" s="21" t="s">
        <v>1739</v>
      </c>
      <c r="C165" s="21" t="s">
        <v>1364</v>
      </c>
      <c r="D165" s="26" t="s">
        <v>284</v>
      </c>
      <c r="E165" s="26" t="s">
        <v>285</v>
      </c>
      <c r="F165" s="23" t="s">
        <v>107</v>
      </c>
      <c r="G165" s="27">
        <v>47</v>
      </c>
      <c r="H165" s="28"/>
      <c r="I165" s="36"/>
      <c r="J165" s="28"/>
      <c r="K165" s="28"/>
      <c r="L165" s="36"/>
      <c r="M165" s="28"/>
      <c r="N165" s="36"/>
      <c r="O165" s="28"/>
      <c r="P165" s="28"/>
      <c r="Q165" s="26" t="s">
        <v>1365</v>
      </c>
      <c r="AE165" s="30">
        <f t="shared" si="7"/>
        <v>0</v>
      </c>
    </row>
    <row r="166" spans="1:31" ht="23.1" customHeight="1">
      <c r="A166" s="21" t="s">
        <v>1450</v>
      </c>
      <c r="B166" s="21" t="s">
        <v>1739</v>
      </c>
      <c r="C166" s="21" t="s">
        <v>1451</v>
      </c>
      <c r="D166" s="26" t="s">
        <v>389</v>
      </c>
      <c r="E166" s="26" t="s">
        <v>390</v>
      </c>
      <c r="F166" s="23" t="s">
        <v>134</v>
      </c>
      <c r="G166" s="27">
        <v>45</v>
      </c>
      <c r="H166" s="28"/>
      <c r="I166" s="36"/>
      <c r="J166" s="28"/>
      <c r="K166" s="28"/>
      <c r="L166" s="36"/>
      <c r="M166" s="28"/>
      <c r="N166" s="36"/>
      <c r="O166" s="28"/>
      <c r="P166" s="28"/>
      <c r="Q166" s="26" t="s">
        <v>1452</v>
      </c>
      <c r="AE166" s="30">
        <f t="shared" si="7"/>
        <v>0</v>
      </c>
    </row>
    <row r="167" spans="1:31" ht="23.1" customHeight="1">
      <c r="A167" s="21" t="s">
        <v>1453</v>
      </c>
      <c r="B167" s="21" t="s">
        <v>1739</v>
      </c>
      <c r="C167" s="21" t="s">
        <v>1454</v>
      </c>
      <c r="D167" s="26" t="s">
        <v>389</v>
      </c>
      <c r="E167" s="26" t="s">
        <v>392</v>
      </c>
      <c r="F167" s="23" t="s">
        <v>134</v>
      </c>
      <c r="G167" s="27">
        <v>19</v>
      </c>
      <c r="H167" s="28"/>
      <c r="I167" s="36"/>
      <c r="J167" s="28"/>
      <c r="K167" s="28"/>
      <c r="L167" s="36"/>
      <c r="M167" s="28"/>
      <c r="N167" s="36"/>
      <c r="O167" s="28"/>
      <c r="P167" s="28"/>
      <c r="Q167" s="26" t="s">
        <v>1455</v>
      </c>
      <c r="AE167" s="30">
        <f t="shared" si="7"/>
        <v>0</v>
      </c>
    </row>
    <row r="168" spans="1:31" ht="23.1" customHeight="1">
      <c r="A168" s="21" t="s">
        <v>1456</v>
      </c>
      <c r="B168" s="21" t="s">
        <v>1739</v>
      </c>
      <c r="C168" s="21" t="s">
        <v>1457</v>
      </c>
      <c r="D168" s="26" t="s">
        <v>389</v>
      </c>
      <c r="E168" s="26" t="s">
        <v>394</v>
      </c>
      <c r="F168" s="23" t="s">
        <v>134</v>
      </c>
      <c r="G168" s="27">
        <v>21</v>
      </c>
      <c r="H168" s="28"/>
      <c r="I168" s="36"/>
      <c r="J168" s="28"/>
      <c r="K168" s="28"/>
      <c r="L168" s="36"/>
      <c r="M168" s="28"/>
      <c r="N168" s="36"/>
      <c r="O168" s="28"/>
      <c r="P168" s="28"/>
      <c r="Q168" s="26" t="s">
        <v>1458</v>
      </c>
      <c r="AE168" s="30">
        <f t="shared" si="7"/>
        <v>0</v>
      </c>
    </row>
    <row r="169" spans="1:31" ht="23.1" customHeight="1">
      <c r="A169" s="21" t="s">
        <v>1459</v>
      </c>
      <c r="B169" s="21" t="s">
        <v>1739</v>
      </c>
      <c r="C169" s="21" t="s">
        <v>1460</v>
      </c>
      <c r="D169" s="26" t="s">
        <v>389</v>
      </c>
      <c r="E169" s="26" t="s">
        <v>396</v>
      </c>
      <c r="F169" s="23" t="s">
        <v>134</v>
      </c>
      <c r="G169" s="27">
        <v>10</v>
      </c>
      <c r="H169" s="28"/>
      <c r="I169" s="36"/>
      <c r="J169" s="28"/>
      <c r="K169" s="28"/>
      <c r="L169" s="36"/>
      <c r="M169" s="28"/>
      <c r="N169" s="36"/>
      <c r="O169" s="28"/>
      <c r="P169" s="28"/>
      <c r="Q169" s="26" t="s">
        <v>1461</v>
      </c>
      <c r="AE169" s="30">
        <f t="shared" si="7"/>
        <v>0</v>
      </c>
    </row>
    <row r="170" spans="1:31" ht="23.1" customHeight="1">
      <c r="A170" s="21" t="s">
        <v>1462</v>
      </c>
      <c r="B170" s="21" t="s">
        <v>1739</v>
      </c>
      <c r="C170" s="21" t="s">
        <v>1463</v>
      </c>
      <c r="D170" s="26" t="s">
        <v>389</v>
      </c>
      <c r="E170" s="26" t="s">
        <v>398</v>
      </c>
      <c r="F170" s="23" t="s">
        <v>134</v>
      </c>
      <c r="G170" s="27">
        <v>5</v>
      </c>
      <c r="H170" s="28"/>
      <c r="I170" s="36"/>
      <c r="J170" s="28"/>
      <c r="K170" s="28"/>
      <c r="L170" s="36"/>
      <c r="M170" s="28"/>
      <c r="N170" s="36"/>
      <c r="O170" s="28"/>
      <c r="P170" s="28"/>
      <c r="Q170" s="26" t="s">
        <v>1464</v>
      </c>
      <c r="AE170" s="30">
        <f t="shared" si="7"/>
        <v>0</v>
      </c>
    </row>
    <row r="171" spans="1:31" ht="23.1" customHeight="1">
      <c r="A171" s="21" t="s">
        <v>1465</v>
      </c>
      <c r="B171" s="21" t="s">
        <v>1739</v>
      </c>
      <c r="C171" s="21" t="s">
        <v>1466</v>
      </c>
      <c r="D171" s="26" t="s">
        <v>389</v>
      </c>
      <c r="E171" s="26" t="s">
        <v>400</v>
      </c>
      <c r="F171" s="23" t="s">
        <v>134</v>
      </c>
      <c r="G171" s="27">
        <v>2</v>
      </c>
      <c r="H171" s="28"/>
      <c r="I171" s="36"/>
      <c r="J171" s="28"/>
      <c r="K171" s="28"/>
      <c r="L171" s="36"/>
      <c r="M171" s="28"/>
      <c r="N171" s="36"/>
      <c r="O171" s="28"/>
      <c r="P171" s="28"/>
      <c r="Q171" s="26" t="s">
        <v>1467</v>
      </c>
      <c r="AE171" s="30">
        <f t="shared" si="7"/>
        <v>0</v>
      </c>
    </row>
    <row r="172" spans="1:31" ht="23.1" customHeight="1">
      <c r="A172" s="21" t="s">
        <v>1468</v>
      </c>
      <c r="B172" s="21" t="s">
        <v>1739</v>
      </c>
      <c r="C172" s="21" t="s">
        <v>1469</v>
      </c>
      <c r="D172" s="26" t="s">
        <v>389</v>
      </c>
      <c r="E172" s="26" t="s">
        <v>402</v>
      </c>
      <c r="F172" s="23" t="s">
        <v>134</v>
      </c>
      <c r="G172" s="27">
        <v>12</v>
      </c>
      <c r="H172" s="28"/>
      <c r="I172" s="36"/>
      <c r="J172" s="28"/>
      <c r="K172" s="28"/>
      <c r="L172" s="36"/>
      <c r="M172" s="28"/>
      <c r="N172" s="36"/>
      <c r="O172" s="28"/>
      <c r="P172" s="28"/>
      <c r="Q172" s="26" t="s">
        <v>1470</v>
      </c>
      <c r="AE172" s="30">
        <f t="shared" si="7"/>
        <v>0</v>
      </c>
    </row>
    <row r="173" spans="1:31" ht="23.1" customHeight="1">
      <c r="A173" s="21" t="s">
        <v>1471</v>
      </c>
      <c r="B173" s="21" t="s">
        <v>1739</v>
      </c>
      <c r="C173" s="21" t="s">
        <v>1472</v>
      </c>
      <c r="D173" s="26" t="s">
        <v>648</v>
      </c>
      <c r="E173" s="26" t="s">
        <v>649</v>
      </c>
      <c r="F173" s="23" t="s">
        <v>134</v>
      </c>
      <c r="G173" s="27">
        <v>12</v>
      </c>
      <c r="H173" s="28"/>
      <c r="I173" s="36"/>
      <c r="J173" s="28"/>
      <c r="K173" s="28"/>
      <c r="L173" s="36"/>
      <c r="M173" s="28"/>
      <c r="N173" s="36"/>
      <c r="O173" s="28"/>
      <c r="P173" s="28"/>
      <c r="Q173" s="26" t="s">
        <v>1473</v>
      </c>
      <c r="AE173" s="30">
        <f t="shared" si="7"/>
        <v>0</v>
      </c>
    </row>
    <row r="174" spans="1:31" ht="23.1" customHeight="1">
      <c r="A174" s="21" t="s">
        <v>894</v>
      </c>
      <c r="B174" s="21" t="s">
        <v>1739</v>
      </c>
      <c r="C174" s="21" t="s">
        <v>475</v>
      </c>
      <c r="D174" s="26" t="s">
        <v>476</v>
      </c>
      <c r="E174" s="26" t="s">
        <v>477</v>
      </c>
      <c r="F174" s="23" t="s">
        <v>107</v>
      </c>
      <c r="G174" s="27">
        <v>20</v>
      </c>
      <c r="H174" s="28"/>
      <c r="I174" s="36"/>
      <c r="J174" s="28"/>
      <c r="K174" s="28"/>
      <c r="L174" s="36"/>
      <c r="M174" s="28"/>
      <c r="N174" s="36"/>
      <c r="O174" s="28"/>
      <c r="P174" s="28"/>
      <c r="Q174" s="26"/>
    </row>
    <row r="175" spans="1:31" ht="23.1" customHeight="1">
      <c r="A175" s="21" t="s">
        <v>1026</v>
      </c>
      <c r="B175" s="21" t="s">
        <v>1739</v>
      </c>
      <c r="C175" s="21" t="s">
        <v>1027</v>
      </c>
      <c r="D175" s="26" t="s">
        <v>1029</v>
      </c>
      <c r="E175" s="26" t="s">
        <v>1030</v>
      </c>
      <c r="F175" s="23" t="s">
        <v>1031</v>
      </c>
      <c r="G175" s="27">
        <v>4</v>
      </c>
      <c r="H175" s="28"/>
      <c r="I175" s="36"/>
      <c r="J175" s="28"/>
      <c r="K175" s="28"/>
      <c r="L175" s="36"/>
      <c r="M175" s="28"/>
      <c r="N175" s="36"/>
      <c r="O175" s="28"/>
      <c r="P175" s="28"/>
      <c r="Q175" s="26" t="s">
        <v>1028</v>
      </c>
      <c r="AE175" s="30">
        <f t="shared" ref="AE175:AE187" si="8">L175</f>
        <v>0</v>
      </c>
    </row>
    <row r="176" spans="1:31" ht="23.1" customHeight="1">
      <c r="A176" s="21" t="s">
        <v>1032</v>
      </c>
      <c r="B176" s="21" t="s">
        <v>1739</v>
      </c>
      <c r="C176" s="21" t="s">
        <v>1033</v>
      </c>
      <c r="D176" s="26" t="s">
        <v>1035</v>
      </c>
      <c r="E176" s="26" t="s">
        <v>1030</v>
      </c>
      <c r="F176" s="23" t="s">
        <v>1031</v>
      </c>
      <c r="G176" s="27">
        <v>4</v>
      </c>
      <c r="H176" s="28"/>
      <c r="I176" s="36"/>
      <c r="J176" s="28"/>
      <c r="K176" s="28"/>
      <c r="L176" s="36"/>
      <c r="M176" s="28"/>
      <c r="N176" s="36"/>
      <c r="O176" s="28"/>
      <c r="P176" s="28"/>
      <c r="Q176" s="26" t="s">
        <v>1034</v>
      </c>
      <c r="AE176" s="30">
        <f t="shared" si="8"/>
        <v>0</v>
      </c>
    </row>
    <row r="177" spans="1:31" ht="23.1" customHeight="1">
      <c r="A177" s="21" t="s">
        <v>1036</v>
      </c>
      <c r="B177" s="21" t="s">
        <v>1739</v>
      </c>
      <c r="C177" s="21" t="s">
        <v>1037</v>
      </c>
      <c r="D177" s="26" t="s">
        <v>1039</v>
      </c>
      <c r="E177" s="26" t="s">
        <v>1040</v>
      </c>
      <c r="F177" s="23" t="s">
        <v>626</v>
      </c>
      <c r="G177" s="27">
        <v>102</v>
      </c>
      <c r="H177" s="28"/>
      <c r="I177" s="36"/>
      <c r="J177" s="28"/>
      <c r="K177" s="28"/>
      <c r="L177" s="36"/>
      <c r="M177" s="28"/>
      <c r="N177" s="36"/>
      <c r="O177" s="28"/>
      <c r="P177" s="28"/>
      <c r="Q177" s="26" t="s">
        <v>1038</v>
      </c>
      <c r="AE177" s="30">
        <f t="shared" si="8"/>
        <v>0</v>
      </c>
    </row>
    <row r="178" spans="1:31" ht="23.1" customHeight="1">
      <c r="A178" s="21" t="s">
        <v>1045</v>
      </c>
      <c r="B178" s="21" t="s">
        <v>1739</v>
      </c>
      <c r="C178" s="21" t="s">
        <v>1046</v>
      </c>
      <c r="D178" s="26" t="s">
        <v>1039</v>
      </c>
      <c r="E178" s="26" t="s">
        <v>1048</v>
      </c>
      <c r="F178" s="23" t="s">
        <v>626</v>
      </c>
      <c r="G178" s="27">
        <v>9</v>
      </c>
      <c r="H178" s="28"/>
      <c r="I178" s="36"/>
      <c r="J178" s="28"/>
      <c r="K178" s="28"/>
      <c r="L178" s="36"/>
      <c r="M178" s="28"/>
      <c r="N178" s="36"/>
      <c r="O178" s="28"/>
      <c r="P178" s="28"/>
      <c r="Q178" s="26" t="s">
        <v>1047</v>
      </c>
      <c r="AE178" s="30">
        <f t="shared" si="8"/>
        <v>0</v>
      </c>
    </row>
    <row r="179" spans="1:31" ht="23.1" customHeight="1">
      <c r="A179" s="21" t="s">
        <v>1069</v>
      </c>
      <c r="B179" s="21" t="s">
        <v>1739</v>
      </c>
      <c r="C179" s="21" t="s">
        <v>1070</v>
      </c>
      <c r="D179" s="26" t="s">
        <v>1072</v>
      </c>
      <c r="E179" s="26" t="s">
        <v>1073</v>
      </c>
      <c r="F179" s="23" t="s">
        <v>626</v>
      </c>
      <c r="G179" s="27">
        <v>2</v>
      </c>
      <c r="H179" s="28"/>
      <c r="I179" s="36"/>
      <c r="J179" s="28"/>
      <c r="K179" s="28"/>
      <c r="L179" s="36"/>
      <c r="M179" s="28"/>
      <c r="N179" s="36"/>
      <c r="O179" s="28"/>
      <c r="P179" s="28"/>
      <c r="Q179" s="26" t="s">
        <v>1071</v>
      </c>
      <c r="AE179" s="30">
        <f t="shared" si="8"/>
        <v>0</v>
      </c>
    </row>
    <row r="180" spans="1:31" ht="23.1" customHeight="1">
      <c r="A180" s="21" t="s">
        <v>1139</v>
      </c>
      <c r="B180" s="21" t="s">
        <v>1739</v>
      </c>
      <c r="C180" s="21" t="s">
        <v>1140</v>
      </c>
      <c r="D180" s="26" t="s">
        <v>1142</v>
      </c>
      <c r="E180" s="26" t="s">
        <v>1143</v>
      </c>
      <c r="F180" s="23" t="s">
        <v>107</v>
      </c>
      <c r="G180" s="27">
        <v>75</v>
      </c>
      <c r="H180" s="28"/>
      <c r="I180" s="36"/>
      <c r="J180" s="28"/>
      <c r="K180" s="28"/>
      <c r="L180" s="36"/>
      <c r="M180" s="28"/>
      <c r="N180" s="36"/>
      <c r="O180" s="28"/>
      <c r="P180" s="28"/>
      <c r="Q180" s="26" t="s">
        <v>1141</v>
      </c>
      <c r="AE180" s="30">
        <f t="shared" si="8"/>
        <v>0</v>
      </c>
    </row>
    <row r="181" spans="1:31" s="123" customFormat="1" ht="23.1" customHeight="1">
      <c r="A181" s="119" t="s">
        <v>1144</v>
      </c>
      <c r="B181" s="119" t="s">
        <v>1739</v>
      </c>
      <c r="C181" s="119" t="s">
        <v>1145</v>
      </c>
      <c r="D181" s="120" t="s">
        <v>1147</v>
      </c>
      <c r="E181" s="120" t="s">
        <v>1148</v>
      </c>
      <c r="F181" s="124" t="s">
        <v>134</v>
      </c>
      <c r="G181" s="121"/>
      <c r="H181" s="122"/>
      <c r="I181" s="125"/>
      <c r="J181" s="122"/>
      <c r="K181" s="122"/>
      <c r="L181" s="125"/>
      <c r="M181" s="122"/>
      <c r="N181" s="125"/>
      <c r="O181" s="122"/>
      <c r="P181" s="122"/>
      <c r="Q181" s="120" t="s">
        <v>1146</v>
      </c>
      <c r="R181" s="123">
        <v>182</v>
      </c>
      <c r="AA181" s="126"/>
      <c r="AB181" s="126"/>
      <c r="AC181" s="126"/>
      <c r="AD181" s="126"/>
      <c r="AE181" s="126">
        <f t="shared" si="8"/>
        <v>0</v>
      </c>
    </row>
    <row r="182" spans="1:31" ht="23.1" customHeight="1">
      <c r="A182" s="21" t="s">
        <v>1528</v>
      </c>
      <c r="B182" s="21" t="s">
        <v>1739</v>
      </c>
      <c r="C182" s="21" t="s">
        <v>1529</v>
      </c>
      <c r="D182" s="26" t="s">
        <v>661</v>
      </c>
      <c r="E182" s="26" t="s">
        <v>662</v>
      </c>
      <c r="F182" s="23" t="s">
        <v>436</v>
      </c>
      <c r="G182" s="27">
        <v>638</v>
      </c>
      <c r="H182" s="28"/>
      <c r="I182" s="36"/>
      <c r="J182" s="28"/>
      <c r="K182" s="28"/>
      <c r="L182" s="36"/>
      <c r="M182" s="28"/>
      <c r="N182" s="36"/>
      <c r="O182" s="28"/>
      <c r="P182" s="28"/>
      <c r="Q182" s="26" t="s">
        <v>1530</v>
      </c>
      <c r="AE182" s="30">
        <f t="shared" si="8"/>
        <v>0</v>
      </c>
    </row>
    <row r="183" spans="1:31" ht="23.1" customHeight="1">
      <c r="A183" s="21" t="s">
        <v>1531</v>
      </c>
      <c r="B183" s="21" t="s">
        <v>1739</v>
      </c>
      <c r="C183" s="21" t="s">
        <v>1532</v>
      </c>
      <c r="D183" s="26" t="s">
        <v>661</v>
      </c>
      <c r="E183" s="26" t="s">
        <v>664</v>
      </c>
      <c r="F183" s="23" t="s">
        <v>436</v>
      </c>
      <c r="G183" s="27">
        <v>19</v>
      </c>
      <c r="H183" s="28"/>
      <c r="I183" s="36"/>
      <c r="J183" s="28"/>
      <c r="K183" s="28"/>
      <c r="L183" s="36"/>
      <c r="M183" s="28"/>
      <c r="N183" s="36"/>
      <c r="O183" s="28"/>
      <c r="P183" s="28"/>
      <c r="Q183" s="26" t="s">
        <v>1533</v>
      </c>
      <c r="AE183" s="30">
        <f t="shared" si="8"/>
        <v>0</v>
      </c>
    </row>
    <row r="184" spans="1:31" ht="23.1" customHeight="1">
      <c r="A184" s="21" t="s">
        <v>1534</v>
      </c>
      <c r="B184" s="21" t="s">
        <v>1739</v>
      </c>
      <c r="C184" s="21" t="s">
        <v>1535</v>
      </c>
      <c r="D184" s="26" t="s">
        <v>661</v>
      </c>
      <c r="E184" s="26" t="s">
        <v>666</v>
      </c>
      <c r="F184" s="23" t="s">
        <v>436</v>
      </c>
      <c r="G184" s="27">
        <v>182</v>
      </c>
      <c r="H184" s="28"/>
      <c r="I184" s="36"/>
      <c r="J184" s="28"/>
      <c r="K184" s="28"/>
      <c r="L184" s="36"/>
      <c r="M184" s="28"/>
      <c r="N184" s="36"/>
      <c r="O184" s="28"/>
      <c r="P184" s="28"/>
      <c r="Q184" s="26" t="s">
        <v>1536</v>
      </c>
      <c r="AE184" s="30">
        <f t="shared" si="8"/>
        <v>0</v>
      </c>
    </row>
    <row r="185" spans="1:31" ht="23.1" customHeight="1">
      <c r="A185" s="21" t="s">
        <v>1537</v>
      </c>
      <c r="B185" s="21" t="s">
        <v>1739</v>
      </c>
      <c r="C185" s="21" t="s">
        <v>1538</v>
      </c>
      <c r="D185" s="26" t="s">
        <v>661</v>
      </c>
      <c r="E185" s="26" t="s">
        <v>668</v>
      </c>
      <c r="F185" s="23" t="s">
        <v>436</v>
      </c>
      <c r="G185" s="27">
        <v>6</v>
      </c>
      <c r="H185" s="28"/>
      <c r="I185" s="36"/>
      <c r="J185" s="28"/>
      <c r="K185" s="28"/>
      <c r="L185" s="36"/>
      <c r="M185" s="28"/>
      <c r="N185" s="36"/>
      <c r="O185" s="28"/>
      <c r="P185" s="28"/>
      <c r="Q185" s="26" t="s">
        <v>1539</v>
      </c>
      <c r="AE185" s="30">
        <f t="shared" si="8"/>
        <v>0</v>
      </c>
    </row>
    <row r="186" spans="1:31" ht="23.1" customHeight="1">
      <c r="A186" s="21" t="s">
        <v>1540</v>
      </c>
      <c r="B186" s="21" t="s">
        <v>1739</v>
      </c>
      <c r="C186" s="21" t="s">
        <v>1541</v>
      </c>
      <c r="D186" s="26" t="s">
        <v>661</v>
      </c>
      <c r="E186" s="26" t="s">
        <v>670</v>
      </c>
      <c r="F186" s="23" t="s">
        <v>436</v>
      </c>
      <c r="G186" s="27">
        <v>190</v>
      </c>
      <c r="H186" s="28"/>
      <c r="I186" s="36"/>
      <c r="J186" s="28"/>
      <c r="K186" s="28"/>
      <c r="L186" s="36"/>
      <c r="M186" s="28"/>
      <c r="N186" s="36"/>
      <c r="O186" s="28"/>
      <c r="P186" s="28"/>
      <c r="Q186" s="26" t="s">
        <v>1542</v>
      </c>
      <c r="AE186" s="30">
        <f t="shared" si="8"/>
        <v>0</v>
      </c>
    </row>
    <row r="187" spans="1:31" ht="23.1" customHeight="1">
      <c r="A187" s="21" t="s">
        <v>1543</v>
      </c>
      <c r="B187" s="21" t="s">
        <v>1739</v>
      </c>
      <c r="C187" s="21" t="s">
        <v>1544</v>
      </c>
      <c r="D187" s="26" t="s">
        <v>661</v>
      </c>
      <c r="E187" s="26" t="s">
        <v>672</v>
      </c>
      <c r="F187" s="23" t="s">
        <v>436</v>
      </c>
      <c r="G187" s="27">
        <v>8</v>
      </c>
      <c r="H187" s="28"/>
      <c r="I187" s="36"/>
      <c r="J187" s="28"/>
      <c r="K187" s="28"/>
      <c r="L187" s="36"/>
      <c r="M187" s="28"/>
      <c r="N187" s="36"/>
      <c r="O187" s="28"/>
      <c r="P187" s="28"/>
      <c r="Q187" s="26" t="s">
        <v>1545</v>
      </c>
      <c r="AE187" s="30">
        <f t="shared" si="8"/>
        <v>0</v>
      </c>
    </row>
    <row r="188" spans="1:31" ht="23.1" customHeight="1">
      <c r="D188" s="26"/>
      <c r="E188" s="26"/>
      <c r="F188" s="23"/>
      <c r="G188" s="27"/>
      <c r="H188" s="28"/>
      <c r="I188" s="36"/>
      <c r="J188" s="28"/>
      <c r="K188" s="28"/>
      <c r="L188" s="36"/>
      <c r="M188" s="28"/>
      <c r="N188" s="36"/>
      <c r="O188" s="28"/>
      <c r="P188" s="28"/>
      <c r="Q188" s="26"/>
      <c r="AE188" s="30">
        <f>TRUNC(SUM(AE134:AE187))</f>
        <v>0</v>
      </c>
    </row>
    <row r="189" spans="1:31" ht="23.1" customHeight="1">
      <c r="D189" s="26"/>
      <c r="E189" s="26"/>
      <c r="F189" s="23"/>
      <c r="G189" s="27"/>
      <c r="H189" s="28"/>
      <c r="I189" s="36"/>
      <c r="J189" s="28"/>
      <c r="K189" s="28"/>
      <c r="L189" s="36"/>
      <c r="M189" s="28"/>
      <c r="N189" s="36"/>
      <c r="O189" s="28"/>
      <c r="P189" s="28"/>
      <c r="Q189" s="26"/>
    </row>
    <row r="190" spans="1:31" ht="23.1" customHeight="1">
      <c r="D190" s="26"/>
      <c r="E190" s="26"/>
      <c r="F190" s="23"/>
      <c r="G190" s="27"/>
      <c r="H190" s="28"/>
      <c r="I190" s="36"/>
      <c r="J190" s="28"/>
      <c r="K190" s="28"/>
      <c r="L190" s="36"/>
      <c r="M190" s="28"/>
      <c r="N190" s="36"/>
      <c r="O190" s="28"/>
      <c r="P190" s="28"/>
      <c r="Q190" s="26"/>
    </row>
    <row r="191" spans="1:31" ht="23.1" customHeight="1">
      <c r="D191" s="26"/>
      <c r="E191" s="26"/>
      <c r="F191" s="23"/>
      <c r="G191" s="27"/>
      <c r="H191" s="28"/>
      <c r="I191" s="36"/>
      <c r="J191" s="28"/>
      <c r="K191" s="28"/>
      <c r="L191" s="36"/>
      <c r="M191" s="28"/>
      <c r="N191" s="36"/>
      <c r="O191" s="28"/>
      <c r="P191" s="28"/>
      <c r="Q191" s="26"/>
    </row>
    <row r="192" spans="1:31" ht="23.1" customHeight="1">
      <c r="D192" s="26"/>
      <c r="E192" s="26"/>
      <c r="F192" s="23"/>
      <c r="G192" s="27"/>
      <c r="H192" s="28"/>
      <c r="I192" s="36"/>
      <c r="J192" s="28"/>
      <c r="K192" s="28"/>
      <c r="L192" s="36"/>
      <c r="M192" s="28"/>
      <c r="N192" s="36"/>
      <c r="O192" s="28"/>
      <c r="P192" s="28"/>
      <c r="Q192" s="26"/>
    </row>
    <row r="193" spans="4:17" ht="23.1" customHeight="1">
      <c r="D193" s="26"/>
      <c r="E193" s="26"/>
      <c r="F193" s="23"/>
      <c r="G193" s="27"/>
      <c r="H193" s="28"/>
      <c r="I193" s="36"/>
      <c r="J193" s="28"/>
      <c r="K193" s="28"/>
      <c r="L193" s="36"/>
      <c r="M193" s="28"/>
      <c r="N193" s="36"/>
      <c r="O193" s="28"/>
      <c r="P193" s="28"/>
      <c r="Q193" s="26"/>
    </row>
    <row r="194" spans="4:17" ht="23.1" customHeight="1">
      <c r="D194" s="26"/>
      <c r="E194" s="26"/>
      <c r="F194" s="23"/>
      <c r="G194" s="27"/>
      <c r="H194" s="28"/>
      <c r="I194" s="36"/>
      <c r="J194" s="28"/>
      <c r="K194" s="28"/>
      <c r="L194" s="36"/>
      <c r="M194" s="28"/>
      <c r="N194" s="36"/>
      <c r="O194" s="28"/>
      <c r="P194" s="28"/>
      <c r="Q194" s="26"/>
    </row>
    <row r="195" spans="4:17" ht="23.1" customHeight="1">
      <c r="D195" s="26"/>
      <c r="E195" s="26"/>
      <c r="F195" s="23"/>
      <c r="G195" s="27"/>
      <c r="H195" s="28"/>
      <c r="I195" s="36"/>
      <c r="J195" s="28"/>
      <c r="K195" s="28"/>
      <c r="L195" s="36"/>
      <c r="M195" s="28"/>
      <c r="N195" s="36"/>
      <c r="O195" s="28"/>
      <c r="P195" s="28"/>
      <c r="Q195" s="26"/>
    </row>
    <row r="196" spans="4:17" ht="23.1" customHeight="1">
      <c r="D196" s="26"/>
      <c r="E196" s="26"/>
      <c r="F196" s="23"/>
      <c r="G196" s="27"/>
      <c r="H196" s="28"/>
      <c r="I196" s="36"/>
      <c r="J196" s="28"/>
      <c r="K196" s="28"/>
      <c r="L196" s="36"/>
      <c r="M196" s="28"/>
      <c r="N196" s="36"/>
      <c r="O196" s="28"/>
      <c r="P196" s="28"/>
      <c r="Q196" s="26"/>
    </row>
    <row r="197" spans="4:17" ht="23.1" customHeight="1">
      <c r="D197" s="26"/>
      <c r="E197" s="26"/>
      <c r="F197" s="23"/>
      <c r="G197" s="27"/>
      <c r="H197" s="28"/>
      <c r="I197" s="36"/>
      <c r="J197" s="28"/>
      <c r="K197" s="28"/>
      <c r="L197" s="36"/>
      <c r="M197" s="28"/>
      <c r="N197" s="36"/>
      <c r="O197" s="28"/>
      <c r="P197" s="28"/>
      <c r="Q197" s="26"/>
    </row>
    <row r="198" spans="4:17" ht="23.1" customHeight="1">
      <c r="D198" s="26"/>
      <c r="E198" s="26"/>
      <c r="F198" s="23"/>
      <c r="G198" s="27"/>
      <c r="H198" s="28"/>
      <c r="I198" s="36"/>
      <c r="J198" s="28"/>
      <c r="K198" s="28"/>
      <c r="L198" s="36"/>
      <c r="M198" s="28"/>
      <c r="N198" s="36"/>
      <c r="O198" s="28"/>
      <c r="P198" s="28"/>
      <c r="Q198" s="26"/>
    </row>
    <row r="199" spans="4:17" ht="23.1" customHeight="1">
      <c r="D199" s="26"/>
      <c r="E199" s="26"/>
      <c r="F199" s="23"/>
      <c r="G199" s="27"/>
      <c r="H199" s="28"/>
      <c r="I199" s="36"/>
      <c r="J199" s="28"/>
      <c r="K199" s="28"/>
      <c r="L199" s="36"/>
      <c r="M199" s="28"/>
      <c r="N199" s="36"/>
      <c r="O199" s="28"/>
      <c r="P199" s="28"/>
      <c r="Q199" s="26"/>
    </row>
    <row r="200" spans="4:17" ht="23.1" customHeight="1">
      <c r="D200" s="26"/>
      <c r="E200" s="26"/>
      <c r="F200" s="23"/>
      <c r="G200" s="27"/>
      <c r="H200" s="28"/>
      <c r="I200" s="36"/>
      <c r="J200" s="28"/>
      <c r="K200" s="28"/>
      <c r="L200" s="36"/>
      <c r="M200" s="28"/>
      <c r="N200" s="36"/>
      <c r="O200" s="28"/>
      <c r="P200" s="28"/>
      <c r="Q200" s="26"/>
    </row>
    <row r="201" spans="4:17" ht="23.1" customHeight="1">
      <c r="D201" s="26"/>
      <c r="E201" s="26"/>
      <c r="F201" s="23"/>
      <c r="G201" s="27"/>
      <c r="H201" s="28"/>
      <c r="I201" s="36"/>
      <c r="J201" s="28"/>
      <c r="K201" s="28"/>
      <c r="L201" s="36"/>
      <c r="M201" s="28"/>
      <c r="N201" s="36"/>
      <c r="O201" s="28"/>
      <c r="P201" s="28"/>
      <c r="Q201" s="26"/>
    </row>
    <row r="202" spans="4:17" ht="23.1" customHeight="1">
      <c r="D202" s="26"/>
      <c r="E202" s="26"/>
      <c r="F202" s="23"/>
      <c r="G202" s="27"/>
      <c r="H202" s="28"/>
      <c r="I202" s="36"/>
      <c r="J202" s="28"/>
      <c r="K202" s="28"/>
      <c r="L202" s="36"/>
      <c r="M202" s="28"/>
      <c r="N202" s="36"/>
      <c r="O202" s="28"/>
      <c r="P202" s="28"/>
      <c r="Q202" s="26"/>
    </row>
    <row r="203" spans="4:17" ht="23.1" customHeight="1">
      <c r="D203" s="26"/>
      <c r="E203" s="26"/>
      <c r="F203" s="23"/>
      <c r="G203" s="27"/>
      <c r="H203" s="28"/>
      <c r="I203" s="36"/>
      <c r="J203" s="28"/>
      <c r="K203" s="28"/>
      <c r="L203" s="36"/>
      <c r="M203" s="28"/>
      <c r="N203" s="36"/>
      <c r="O203" s="28"/>
      <c r="P203" s="28"/>
      <c r="Q203" s="26"/>
    </row>
    <row r="204" spans="4:17" ht="23.1" customHeight="1">
      <c r="D204" s="26"/>
      <c r="E204" s="26"/>
      <c r="F204" s="23"/>
      <c r="G204" s="27"/>
      <c r="H204" s="28"/>
      <c r="I204" s="36"/>
      <c r="J204" s="28"/>
      <c r="K204" s="28"/>
      <c r="L204" s="36"/>
      <c r="M204" s="28"/>
      <c r="N204" s="36"/>
      <c r="O204" s="28"/>
      <c r="P204" s="28"/>
      <c r="Q204" s="26"/>
    </row>
    <row r="205" spans="4:17" ht="23.1" customHeight="1">
      <c r="D205" s="26"/>
      <c r="E205" s="26"/>
      <c r="F205" s="23"/>
      <c r="G205" s="27"/>
      <c r="H205" s="28"/>
      <c r="I205" s="36"/>
      <c r="J205" s="28"/>
      <c r="K205" s="28"/>
      <c r="L205" s="36"/>
      <c r="M205" s="28"/>
      <c r="N205" s="36"/>
      <c r="O205" s="28"/>
      <c r="P205" s="28"/>
      <c r="Q205" s="26"/>
    </row>
    <row r="206" spans="4:17" ht="23.1" customHeight="1">
      <c r="D206" s="26"/>
      <c r="E206" s="26"/>
      <c r="F206" s="23"/>
      <c r="G206" s="27"/>
      <c r="H206" s="28"/>
      <c r="I206" s="36"/>
      <c r="J206" s="28"/>
      <c r="K206" s="28"/>
      <c r="L206" s="36"/>
      <c r="M206" s="28"/>
      <c r="N206" s="36"/>
      <c r="O206" s="28"/>
      <c r="P206" s="28"/>
      <c r="Q206" s="26"/>
    </row>
    <row r="207" spans="4:17" ht="23.1" customHeight="1">
      <c r="D207" s="26"/>
      <c r="E207" s="26"/>
      <c r="F207" s="23"/>
      <c r="G207" s="27"/>
      <c r="H207" s="28"/>
      <c r="I207" s="36"/>
      <c r="J207" s="28"/>
      <c r="K207" s="28"/>
      <c r="L207" s="36"/>
      <c r="M207" s="28"/>
      <c r="N207" s="36"/>
      <c r="O207" s="28"/>
      <c r="P207" s="28"/>
      <c r="Q207" s="26"/>
    </row>
    <row r="208" spans="4:17" ht="23.1" customHeight="1">
      <c r="D208" s="26"/>
      <c r="E208" s="26"/>
      <c r="F208" s="23"/>
      <c r="G208" s="27"/>
      <c r="H208" s="28"/>
      <c r="I208" s="36"/>
      <c r="J208" s="28"/>
      <c r="K208" s="28"/>
      <c r="L208" s="36"/>
      <c r="M208" s="28"/>
      <c r="N208" s="36"/>
      <c r="O208" s="28"/>
      <c r="P208" s="28"/>
      <c r="Q208" s="26"/>
    </row>
    <row r="209" spans="1:31" ht="23.1" customHeight="1">
      <c r="D209" s="26"/>
      <c r="E209" s="26"/>
      <c r="F209" s="23"/>
      <c r="G209" s="27"/>
      <c r="H209" s="28"/>
      <c r="I209" s="36"/>
      <c r="J209" s="28"/>
      <c r="K209" s="28"/>
      <c r="L209" s="36"/>
      <c r="M209" s="28"/>
      <c r="N209" s="36"/>
      <c r="O209" s="28"/>
      <c r="P209" s="28"/>
      <c r="Q209" s="26"/>
    </row>
    <row r="210" spans="1:31" ht="23.1" customHeight="1">
      <c r="D210" s="26"/>
      <c r="E210" s="26"/>
      <c r="F210" s="23"/>
      <c r="G210" s="27"/>
      <c r="H210" s="28"/>
      <c r="I210" s="36"/>
      <c r="J210" s="28"/>
      <c r="K210" s="28"/>
      <c r="L210" s="36"/>
      <c r="M210" s="28"/>
      <c r="N210" s="36"/>
      <c r="O210" s="28"/>
      <c r="P210" s="28"/>
      <c r="Q210" s="26"/>
    </row>
    <row r="211" spans="1:31" ht="23.1" customHeight="1">
      <c r="B211" s="21" t="s">
        <v>1735</v>
      </c>
      <c r="D211" s="26" t="s">
        <v>1736</v>
      </c>
      <c r="E211" s="26"/>
      <c r="F211" s="23"/>
      <c r="G211" s="27"/>
      <c r="H211" s="28"/>
      <c r="I211" s="36">
        <f>TRUNC(SUM(I134:I210))</f>
        <v>0</v>
      </c>
      <c r="J211" s="28"/>
      <c r="K211" s="28"/>
      <c r="L211" s="36">
        <f>TRUNC(SUM(L134:L210))</f>
        <v>0</v>
      </c>
      <c r="M211" s="28"/>
      <c r="N211" s="36">
        <f>TRUNC(SUM(N134:N210))</f>
        <v>0</v>
      </c>
      <c r="O211" s="28" t="str">
        <f>IF((H211+K211+M211)=0, "", (H211+K211+M211))</f>
        <v/>
      </c>
      <c r="P211" s="28">
        <f>TRUNC(SUM(P134:P210))</f>
        <v>0</v>
      </c>
      <c r="Q211" s="26"/>
    </row>
    <row r="212" spans="1:31" ht="23.1" customHeight="1">
      <c r="B212" s="21" t="s">
        <v>1798</v>
      </c>
      <c r="D212" s="155" t="s">
        <v>1748</v>
      </c>
      <c r="E212" s="156"/>
      <c r="F212" s="156"/>
      <c r="G212" s="156"/>
      <c r="H212" s="156"/>
      <c r="I212" s="156"/>
      <c r="J212" s="156"/>
      <c r="K212" s="156"/>
      <c r="L212" s="156"/>
      <c r="M212" s="156"/>
      <c r="N212" s="156"/>
      <c r="O212" s="156"/>
      <c r="P212" s="156"/>
      <c r="Q212" s="157"/>
    </row>
    <row r="213" spans="1:31" ht="23.1" customHeight="1">
      <c r="A213" s="21" t="s">
        <v>1213</v>
      </c>
      <c r="B213" s="21" t="s">
        <v>1740</v>
      </c>
      <c r="C213" s="21" t="s">
        <v>1214</v>
      </c>
      <c r="D213" s="26" t="s">
        <v>105</v>
      </c>
      <c r="E213" s="26" t="s">
        <v>106</v>
      </c>
      <c r="F213" s="23" t="s">
        <v>107</v>
      </c>
      <c r="G213" s="27">
        <v>3947</v>
      </c>
      <c r="H213" s="28"/>
      <c r="I213" s="36"/>
      <c r="J213" s="28"/>
      <c r="K213" s="28"/>
      <c r="L213" s="36"/>
      <c r="M213" s="28"/>
      <c r="N213" s="36"/>
      <c r="O213" s="28"/>
      <c r="P213" s="28"/>
      <c r="Q213" s="26" t="s">
        <v>1215</v>
      </c>
      <c r="AC213" s="30">
        <f>J213*H213</f>
        <v>0</v>
      </c>
      <c r="AE213" s="30">
        <f>L213</f>
        <v>0</v>
      </c>
    </row>
    <row r="214" spans="1:31" ht="23.1" customHeight="1">
      <c r="A214" s="21" t="s">
        <v>1219</v>
      </c>
      <c r="B214" s="21" t="s">
        <v>1740</v>
      </c>
      <c r="C214" s="21" t="s">
        <v>1220</v>
      </c>
      <c r="D214" s="26" t="s">
        <v>105</v>
      </c>
      <c r="E214" s="26" t="s">
        <v>111</v>
      </c>
      <c r="F214" s="23" t="s">
        <v>107</v>
      </c>
      <c r="G214" s="27">
        <v>57</v>
      </c>
      <c r="H214" s="28"/>
      <c r="I214" s="36"/>
      <c r="J214" s="28"/>
      <c r="K214" s="28"/>
      <c r="L214" s="36"/>
      <c r="M214" s="28"/>
      <c r="N214" s="36"/>
      <c r="O214" s="28"/>
      <c r="P214" s="28"/>
      <c r="Q214" s="26" t="s">
        <v>1221</v>
      </c>
      <c r="AC214" s="30">
        <f>J214*H214</f>
        <v>0</v>
      </c>
      <c r="AE214" s="30">
        <f>L214</f>
        <v>0</v>
      </c>
    </row>
    <row r="215" spans="1:31" ht="23.1" customHeight="1">
      <c r="A215" s="21" t="s">
        <v>1237</v>
      </c>
      <c r="B215" s="21" t="s">
        <v>1740</v>
      </c>
      <c r="C215" s="21" t="s">
        <v>1238</v>
      </c>
      <c r="D215" s="26" t="s">
        <v>124</v>
      </c>
      <c r="E215" s="26" t="s">
        <v>125</v>
      </c>
      <c r="F215" s="23" t="s">
        <v>107</v>
      </c>
      <c r="G215" s="27">
        <v>83</v>
      </c>
      <c r="H215" s="28"/>
      <c r="I215" s="36"/>
      <c r="J215" s="28"/>
      <c r="K215" s="28"/>
      <c r="L215" s="36"/>
      <c r="M215" s="28"/>
      <c r="N215" s="36"/>
      <c r="O215" s="28"/>
      <c r="P215" s="28"/>
      <c r="Q215" s="26" t="s">
        <v>1239</v>
      </c>
      <c r="AA215" s="30">
        <f>J215*H215</f>
        <v>0</v>
      </c>
      <c r="AC215" s="30">
        <f>J215*H215</f>
        <v>0</v>
      </c>
      <c r="AE215" s="30">
        <f>L215</f>
        <v>0</v>
      </c>
    </row>
    <row r="216" spans="1:31" ht="23.1" customHeight="1">
      <c r="A216" s="21" t="s">
        <v>1246</v>
      </c>
      <c r="B216" s="21" t="s">
        <v>1740</v>
      </c>
      <c r="C216" s="21" t="s">
        <v>1247</v>
      </c>
      <c r="D216" s="26" t="s">
        <v>132</v>
      </c>
      <c r="E216" s="26" t="s">
        <v>140</v>
      </c>
      <c r="F216" s="23" t="s">
        <v>107</v>
      </c>
      <c r="G216" s="27">
        <v>1027</v>
      </c>
      <c r="H216" s="28"/>
      <c r="I216" s="36"/>
      <c r="J216" s="28"/>
      <c r="K216" s="28"/>
      <c r="L216" s="36"/>
      <c r="M216" s="28"/>
      <c r="N216" s="36"/>
      <c r="O216" s="28"/>
      <c r="P216" s="28"/>
      <c r="Q216" s="26" t="s">
        <v>1248</v>
      </c>
      <c r="AC216" s="30">
        <f>J216*H216</f>
        <v>0</v>
      </c>
      <c r="AE216" s="30">
        <f>L216</f>
        <v>0</v>
      </c>
    </row>
    <row r="217" spans="1:31" ht="23.1" customHeight="1">
      <c r="A217" s="21" t="s">
        <v>1249</v>
      </c>
      <c r="B217" s="21" t="s">
        <v>1740</v>
      </c>
      <c r="C217" s="21" t="s">
        <v>1250</v>
      </c>
      <c r="D217" s="26" t="s">
        <v>132</v>
      </c>
      <c r="E217" s="26" t="s">
        <v>142</v>
      </c>
      <c r="F217" s="23" t="s">
        <v>107</v>
      </c>
      <c r="G217" s="27">
        <v>2</v>
      </c>
      <c r="H217" s="28"/>
      <c r="I217" s="36"/>
      <c r="J217" s="28"/>
      <c r="K217" s="28"/>
      <c r="L217" s="36"/>
      <c r="M217" s="28"/>
      <c r="N217" s="36"/>
      <c r="O217" s="28"/>
      <c r="P217" s="28"/>
      <c r="Q217" s="26" t="s">
        <v>1251</v>
      </c>
      <c r="AC217" s="30">
        <f>J217*H217</f>
        <v>0</v>
      </c>
      <c r="AE217" s="30">
        <f>L217</f>
        <v>0</v>
      </c>
    </row>
    <row r="218" spans="1:31" ht="23.1" customHeight="1">
      <c r="A218" s="21" t="s">
        <v>742</v>
      </c>
      <c r="B218" s="21" t="s">
        <v>1740</v>
      </c>
      <c r="C218" s="21" t="s">
        <v>131</v>
      </c>
      <c r="D218" s="26" t="s">
        <v>132</v>
      </c>
      <c r="E218" s="26" t="s">
        <v>133</v>
      </c>
      <c r="F218" s="23" t="s">
        <v>134</v>
      </c>
      <c r="G218" s="27">
        <v>848</v>
      </c>
      <c r="H218" s="28"/>
      <c r="I218" s="36"/>
      <c r="J218" s="28"/>
      <c r="K218" s="28"/>
      <c r="L218" s="36"/>
      <c r="M218" s="28"/>
      <c r="N218" s="36"/>
      <c r="O218" s="28"/>
      <c r="P218" s="28"/>
      <c r="Q218" s="26"/>
    </row>
    <row r="219" spans="1:31" ht="23.1" customHeight="1">
      <c r="A219" s="21" t="s">
        <v>743</v>
      </c>
      <c r="B219" s="21" t="s">
        <v>1740</v>
      </c>
      <c r="C219" s="21" t="s">
        <v>135</v>
      </c>
      <c r="D219" s="26" t="s">
        <v>132</v>
      </c>
      <c r="E219" s="26" t="s">
        <v>136</v>
      </c>
      <c r="F219" s="23" t="s">
        <v>134</v>
      </c>
      <c r="G219" s="27">
        <v>4</v>
      </c>
      <c r="H219" s="28"/>
      <c r="I219" s="36"/>
      <c r="J219" s="28"/>
      <c r="K219" s="28"/>
      <c r="L219" s="36"/>
      <c r="M219" s="28"/>
      <c r="N219" s="36"/>
      <c r="O219" s="28"/>
      <c r="P219" s="28"/>
      <c r="Q219" s="26"/>
    </row>
    <row r="220" spans="1:31" ht="23.1" customHeight="1">
      <c r="A220" s="21" t="s">
        <v>749</v>
      </c>
      <c r="B220" s="21" t="s">
        <v>1740</v>
      </c>
      <c r="C220" s="21" t="s">
        <v>148</v>
      </c>
      <c r="D220" s="26" t="s">
        <v>149</v>
      </c>
      <c r="E220" s="26" t="s">
        <v>150</v>
      </c>
      <c r="F220" s="23" t="s">
        <v>134</v>
      </c>
      <c r="G220" s="27">
        <v>1105</v>
      </c>
      <c r="H220" s="28"/>
      <c r="I220" s="36"/>
      <c r="J220" s="28"/>
      <c r="K220" s="28"/>
      <c r="L220" s="36"/>
      <c r="M220" s="28"/>
      <c r="N220" s="36"/>
      <c r="O220" s="28"/>
      <c r="P220" s="28"/>
      <c r="Q220" s="26"/>
    </row>
    <row r="221" spans="1:31" ht="23.1" customHeight="1">
      <c r="A221" s="21" t="s">
        <v>751</v>
      </c>
      <c r="B221" s="21" t="s">
        <v>1740</v>
      </c>
      <c r="C221" s="21" t="s">
        <v>153</v>
      </c>
      <c r="D221" s="26" t="s">
        <v>149</v>
      </c>
      <c r="E221" s="26" t="s">
        <v>154</v>
      </c>
      <c r="F221" s="23" t="s">
        <v>134</v>
      </c>
      <c r="G221" s="27">
        <v>15</v>
      </c>
      <c r="H221" s="28"/>
      <c r="I221" s="36"/>
      <c r="J221" s="28"/>
      <c r="K221" s="28"/>
      <c r="L221" s="36"/>
      <c r="M221" s="28"/>
      <c r="N221" s="36"/>
      <c r="O221" s="28"/>
      <c r="P221" s="28"/>
      <c r="Q221" s="26"/>
    </row>
    <row r="222" spans="1:31" ht="23.1" customHeight="1">
      <c r="A222" s="21" t="s">
        <v>756</v>
      </c>
      <c r="B222" s="21" t="s">
        <v>1740</v>
      </c>
      <c r="C222" s="21" t="s">
        <v>163</v>
      </c>
      <c r="D222" s="26" t="s">
        <v>149</v>
      </c>
      <c r="E222" s="26" t="s">
        <v>164</v>
      </c>
      <c r="F222" s="23" t="s">
        <v>134</v>
      </c>
      <c r="G222" s="27">
        <v>1002</v>
      </c>
      <c r="H222" s="28"/>
      <c r="I222" s="36"/>
      <c r="J222" s="28"/>
      <c r="K222" s="28"/>
      <c r="L222" s="36"/>
      <c r="M222" s="28"/>
      <c r="N222" s="36"/>
      <c r="O222" s="28"/>
      <c r="P222" s="28"/>
      <c r="Q222" s="26"/>
    </row>
    <row r="223" spans="1:31" ht="23.1" customHeight="1">
      <c r="A223" s="21" t="s">
        <v>758</v>
      </c>
      <c r="B223" s="21" t="s">
        <v>1740</v>
      </c>
      <c r="C223" s="21" t="s">
        <v>167</v>
      </c>
      <c r="D223" s="26" t="s">
        <v>149</v>
      </c>
      <c r="E223" s="26" t="s">
        <v>168</v>
      </c>
      <c r="F223" s="23" t="s">
        <v>134</v>
      </c>
      <c r="G223" s="27">
        <v>52</v>
      </c>
      <c r="H223" s="28"/>
      <c r="I223" s="36"/>
      <c r="J223" s="28"/>
      <c r="K223" s="28"/>
      <c r="L223" s="36"/>
      <c r="M223" s="28"/>
      <c r="N223" s="36"/>
      <c r="O223" s="28"/>
      <c r="P223" s="28"/>
      <c r="Q223" s="26"/>
    </row>
    <row r="224" spans="1:31" ht="23.1" customHeight="1">
      <c r="A224" s="21" t="s">
        <v>813</v>
      </c>
      <c r="B224" s="21" t="s">
        <v>1740</v>
      </c>
      <c r="C224" s="21" t="s">
        <v>286</v>
      </c>
      <c r="D224" s="26" t="s">
        <v>287</v>
      </c>
      <c r="E224" s="26" t="s">
        <v>288</v>
      </c>
      <c r="F224" s="23" t="s">
        <v>134</v>
      </c>
      <c r="G224" s="27">
        <v>3</v>
      </c>
      <c r="H224" s="28"/>
      <c r="I224" s="36"/>
      <c r="J224" s="28"/>
      <c r="K224" s="28"/>
      <c r="L224" s="36"/>
      <c r="M224" s="28"/>
      <c r="N224" s="36"/>
      <c r="O224" s="28"/>
      <c r="P224" s="28"/>
      <c r="Q224" s="26"/>
    </row>
    <row r="225" spans="1:31" ht="23.1" customHeight="1">
      <c r="A225" s="21" t="s">
        <v>825</v>
      </c>
      <c r="B225" s="21" t="s">
        <v>1740</v>
      </c>
      <c r="C225" s="21" t="s">
        <v>311</v>
      </c>
      <c r="D225" s="26" t="s">
        <v>287</v>
      </c>
      <c r="E225" s="26" t="s">
        <v>312</v>
      </c>
      <c r="F225" s="23" t="s">
        <v>203</v>
      </c>
      <c r="G225" s="27">
        <v>208</v>
      </c>
      <c r="H225" s="28"/>
      <c r="I225" s="36"/>
      <c r="J225" s="28"/>
      <c r="K225" s="28"/>
      <c r="L225" s="36"/>
      <c r="M225" s="28"/>
      <c r="N225" s="36"/>
      <c r="O225" s="28"/>
      <c r="P225" s="28"/>
      <c r="Q225" s="26"/>
    </row>
    <row r="226" spans="1:31" ht="23.1" customHeight="1">
      <c r="A226" s="21" t="s">
        <v>1261</v>
      </c>
      <c r="B226" s="21" t="s">
        <v>1740</v>
      </c>
      <c r="C226" s="21" t="s">
        <v>1262</v>
      </c>
      <c r="D226" s="26" t="s">
        <v>186</v>
      </c>
      <c r="E226" s="26" t="s">
        <v>187</v>
      </c>
      <c r="F226" s="23" t="s">
        <v>134</v>
      </c>
      <c r="G226" s="27">
        <v>4</v>
      </c>
      <c r="H226" s="28"/>
      <c r="I226" s="36"/>
      <c r="J226" s="28"/>
      <c r="K226" s="28"/>
      <c r="L226" s="36"/>
      <c r="M226" s="28"/>
      <c r="N226" s="36"/>
      <c r="O226" s="28"/>
      <c r="P226" s="28"/>
      <c r="Q226" s="26" t="s">
        <v>1263</v>
      </c>
      <c r="AE226" s="30">
        <f>L226</f>
        <v>0</v>
      </c>
    </row>
    <row r="227" spans="1:31" ht="23.1" customHeight="1">
      <c r="A227" s="21" t="s">
        <v>1264</v>
      </c>
      <c r="B227" s="21" t="s">
        <v>1740</v>
      </c>
      <c r="C227" s="21" t="s">
        <v>1265</v>
      </c>
      <c r="D227" s="26" t="s">
        <v>189</v>
      </c>
      <c r="E227" s="26" t="s">
        <v>190</v>
      </c>
      <c r="F227" s="23" t="s">
        <v>134</v>
      </c>
      <c r="G227" s="27">
        <v>256</v>
      </c>
      <c r="H227" s="28"/>
      <c r="I227" s="36"/>
      <c r="J227" s="28"/>
      <c r="K227" s="28"/>
      <c r="L227" s="36"/>
      <c r="M227" s="28"/>
      <c r="N227" s="36"/>
      <c r="O227" s="28"/>
      <c r="P227" s="28"/>
      <c r="Q227" s="26" t="s">
        <v>1266</v>
      </c>
      <c r="AE227" s="30">
        <f>L227</f>
        <v>0</v>
      </c>
    </row>
    <row r="228" spans="1:31" ht="23.1" customHeight="1">
      <c r="A228" s="21" t="s">
        <v>1267</v>
      </c>
      <c r="B228" s="21" t="s">
        <v>1740</v>
      </c>
      <c r="C228" s="21" t="s">
        <v>1268</v>
      </c>
      <c r="D228" s="26" t="s">
        <v>189</v>
      </c>
      <c r="E228" s="26" t="s">
        <v>192</v>
      </c>
      <c r="F228" s="23" t="s">
        <v>134</v>
      </c>
      <c r="G228" s="27">
        <v>105</v>
      </c>
      <c r="H228" s="28"/>
      <c r="I228" s="36"/>
      <c r="J228" s="28"/>
      <c r="K228" s="28"/>
      <c r="L228" s="36"/>
      <c r="M228" s="28"/>
      <c r="N228" s="36"/>
      <c r="O228" s="28"/>
      <c r="P228" s="28"/>
      <c r="Q228" s="26" t="s">
        <v>1269</v>
      </c>
      <c r="AE228" s="30">
        <f>L228</f>
        <v>0</v>
      </c>
    </row>
    <row r="229" spans="1:31" ht="23.1" customHeight="1">
      <c r="A229" s="21" t="s">
        <v>771</v>
      </c>
      <c r="B229" s="21" t="s">
        <v>1740</v>
      </c>
      <c r="C229" s="21" t="s">
        <v>193</v>
      </c>
      <c r="D229" s="26" t="s">
        <v>194</v>
      </c>
      <c r="E229" s="26" t="s">
        <v>195</v>
      </c>
      <c r="F229" s="23" t="s">
        <v>134</v>
      </c>
      <c r="G229" s="27">
        <v>4</v>
      </c>
      <c r="H229" s="28"/>
      <c r="I229" s="36"/>
      <c r="J229" s="28"/>
      <c r="K229" s="28"/>
      <c r="L229" s="36"/>
      <c r="M229" s="28"/>
      <c r="N229" s="36"/>
      <c r="O229" s="28"/>
      <c r="P229" s="28"/>
      <c r="Q229" s="26"/>
    </row>
    <row r="230" spans="1:31" ht="23.1" customHeight="1">
      <c r="A230" s="21" t="s">
        <v>772</v>
      </c>
      <c r="B230" s="21" t="s">
        <v>1740</v>
      </c>
      <c r="C230" s="21" t="s">
        <v>196</v>
      </c>
      <c r="D230" s="26" t="s">
        <v>194</v>
      </c>
      <c r="E230" s="26" t="s">
        <v>197</v>
      </c>
      <c r="F230" s="23" t="s">
        <v>134</v>
      </c>
      <c r="G230" s="27">
        <v>256</v>
      </c>
      <c r="H230" s="28"/>
      <c r="I230" s="36"/>
      <c r="J230" s="28"/>
      <c r="K230" s="28"/>
      <c r="L230" s="36"/>
      <c r="M230" s="28"/>
      <c r="N230" s="36"/>
      <c r="O230" s="28"/>
      <c r="P230" s="28"/>
      <c r="Q230" s="26"/>
    </row>
    <row r="231" spans="1:31" ht="23.1" customHeight="1">
      <c r="A231" s="21" t="s">
        <v>773</v>
      </c>
      <c r="B231" s="21" t="s">
        <v>1740</v>
      </c>
      <c r="C231" s="21" t="s">
        <v>198</v>
      </c>
      <c r="D231" s="26" t="s">
        <v>194</v>
      </c>
      <c r="E231" s="26" t="s">
        <v>199</v>
      </c>
      <c r="F231" s="23" t="s">
        <v>134</v>
      </c>
      <c r="G231" s="27">
        <v>105</v>
      </c>
      <c r="H231" s="28"/>
      <c r="I231" s="36"/>
      <c r="J231" s="28"/>
      <c r="K231" s="28"/>
      <c r="L231" s="36"/>
      <c r="M231" s="28"/>
      <c r="N231" s="36"/>
      <c r="O231" s="28"/>
      <c r="P231" s="28"/>
      <c r="Q231" s="26"/>
    </row>
    <row r="232" spans="1:31" ht="23.1" customHeight="1">
      <c r="A232" s="21" t="s">
        <v>1270</v>
      </c>
      <c r="B232" s="21" t="s">
        <v>1740</v>
      </c>
      <c r="C232" s="21" t="s">
        <v>1271</v>
      </c>
      <c r="D232" s="26" t="s">
        <v>201</v>
      </c>
      <c r="E232" s="26" t="s">
        <v>202</v>
      </c>
      <c r="F232" s="23" t="s">
        <v>203</v>
      </c>
      <c r="G232" s="27">
        <v>442</v>
      </c>
      <c r="H232" s="28"/>
      <c r="I232" s="36"/>
      <c r="J232" s="28"/>
      <c r="K232" s="28"/>
      <c r="L232" s="36"/>
      <c r="M232" s="28"/>
      <c r="N232" s="36"/>
      <c r="O232" s="28"/>
      <c r="P232" s="28"/>
      <c r="Q232" s="26" t="s">
        <v>1272</v>
      </c>
      <c r="AE232" s="30">
        <f t="shared" ref="AE232:AE247" si="9">L232</f>
        <v>0</v>
      </c>
    </row>
    <row r="233" spans="1:31" ht="23.1" customHeight="1">
      <c r="A233" s="21" t="s">
        <v>1366</v>
      </c>
      <c r="B233" s="21" t="s">
        <v>1740</v>
      </c>
      <c r="C233" s="21" t="s">
        <v>1367</v>
      </c>
      <c r="D233" s="26" t="s">
        <v>327</v>
      </c>
      <c r="E233" s="26" t="s">
        <v>328</v>
      </c>
      <c r="F233" s="23" t="s">
        <v>107</v>
      </c>
      <c r="G233" s="27">
        <v>2223</v>
      </c>
      <c r="H233" s="28"/>
      <c r="I233" s="36"/>
      <c r="J233" s="28"/>
      <c r="K233" s="28"/>
      <c r="L233" s="36"/>
      <c r="M233" s="28"/>
      <c r="N233" s="36"/>
      <c r="O233" s="28"/>
      <c r="P233" s="28"/>
      <c r="Q233" s="26" t="s">
        <v>1368</v>
      </c>
      <c r="AC233" s="30">
        <f t="shared" ref="AC233:AC238" si="10">J233*H233</f>
        <v>0</v>
      </c>
      <c r="AE233" s="30">
        <f t="shared" si="9"/>
        <v>0</v>
      </c>
    </row>
    <row r="234" spans="1:31" ht="23.1" customHeight="1">
      <c r="A234" s="21" t="s">
        <v>1369</v>
      </c>
      <c r="B234" s="21" t="s">
        <v>1740</v>
      </c>
      <c r="C234" s="21" t="s">
        <v>1370</v>
      </c>
      <c r="D234" s="26" t="s">
        <v>327</v>
      </c>
      <c r="E234" s="26" t="s">
        <v>330</v>
      </c>
      <c r="F234" s="23" t="s">
        <v>107</v>
      </c>
      <c r="G234" s="27">
        <v>12948</v>
      </c>
      <c r="H234" s="28"/>
      <c r="I234" s="36"/>
      <c r="J234" s="28"/>
      <c r="K234" s="28"/>
      <c r="L234" s="36"/>
      <c r="M234" s="28"/>
      <c r="N234" s="36"/>
      <c r="O234" s="28"/>
      <c r="P234" s="28"/>
      <c r="Q234" s="26" t="s">
        <v>1371</v>
      </c>
      <c r="AC234" s="30">
        <f t="shared" si="10"/>
        <v>0</v>
      </c>
      <c r="AE234" s="30">
        <f t="shared" si="9"/>
        <v>0</v>
      </c>
    </row>
    <row r="235" spans="1:31" ht="23.1" customHeight="1">
      <c r="A235" s="21" t="s">
        <v>1372</v>
      </c>
      <c r="B235" s="21" t="s">
        <v>1740</v>
      </c>
      <c r="C235" s="21" t="s">
        <v>1373</v>
      </c>
      <c r="D235" s="26" t="s">
        <v>332</v>
      </c>
      <c r="E235" s="26" t="s">
        <v>333</v>
      </c>
      <c r="F235" s="23" t="s">
        <v>107</v>
      </c>
      <c r="G235" s="27">
        <v>804</v>
      </c>
      <c r="H235" s="28"/>
      <c r="I235" s="36"/>
      <c r="J235" s="28"/>
      <c r="K235" s="28"/>
      <c r="L235" s="36"/>
      <c r="M235" s="28"/>
      <c r="N235" s="36"/>
      <c r="O235" s="28"/>
      <c r="P235" s="28"/>
      <c r="Q235" s="26" t="s">
        <v>1374</v>
      </c>
      <c r="AC235" s="30">
        <f t="shared" si="10"/>
        <v>0</v>
      </c>
      <c r="AE235" s="30">
        <f t="shared" si="9"/>
        <v>0</v>
      </c>
    </row>
    <row r="236" spans="1:31" ht="23.1" customHeight="1">
      <c r="A236" s="21" t="s">
        <v>1375</v>
      </c>
      <c r="B236" s="21" t="s">
        <v>1740</v>
      </c>
      <c r="C236" s="21" t="s">
        <v>1376</v>
      </c>
      <c r="D236" s="26" t="s">
        <v>332</v>
      </c>
      <c r="E236" s="26" t="s">
        <v>335</v>
      </c>
      <c r="F236" s="23" t="s">
        <v>107</v>
      </c>
      <c r="G236" s="27">
        <v>13</v>
      </c>
      <c r="H236" s="28"/>
      <c r="I236" s="36"/>
      <c r="J236" s="28"/>
      <c r="K236" s="28"/>
      <c r="L236" s="36"/>
      <c r="M236" s="28"/>
      <c r="N236" s="36"/>
      <c r="O236" s="28"/>
      <c r="P236" s="28"/>
      <c r="Q236" s="26" t="s">
        <v>1377</v>
      </c>
      <c r="AC236" s="30">
        <f t="shared" si="10"/>
        <v>0</v>
      </c>
      <c r="AE236" s="30">
        <f t="shared" si="9"/>
        <v>0</v>
      </c>
    </row>
    <row r="237" spans="1:31" ht="23.1" customHeight="1">
      <c r="A237" s="21" t="s">
        <v>1402</v>
      </c>
      <c r="B237" s="21" t="s">
        <v>1740</v>
      </c>
      <c r="C237" s="21" t="s">
        <v>1403</v>
      </c>
      <c r="D237" s="26" t="s">
        <v>354</v>
      </c>
      <c r="E237" s="26" t="s">
        <v>355</v>
      </c>
      <c r="F237" s="23" t="s">
        <v>107</v>
      </c>
      <c r="G237" s="27">
        <v>804</v>
      </c>
      <c r="H237" s="28"/>
      <c r="I237" s="36"/>
      <c r="J237" s="28"/>
      <c r="K237" s="28"/>
      <c r="L237" s="36"/>
      <c r="M237" s="28"/>
      <c r="N237" s="36"/>
      <c r="O237" s="28"/>
      <c r="P237" s="28"/>
      <c r="Q237" s="26" t="s">
        <v>1404</v>
      </c>
      <c r="AC237" s="30">
        <f t="shared" si="10"/>
        <v>0</v>
      </c>
      <c r="AE237" s="30">
        <f t="shared" si="9"/>
        <v>0</v>
      </c>
    </row>
    <row r="238" spans="1:31" ht="23.1" customHeight="1">
      <c r="A238" s="21" t="s">
        <v>1405</v>
      </c>
      <c r="B238" s="21" t="s">
        <v>1740</v>
      </c>
      <c r="C238" s="21" t="s">
        <v>1406</v>
      </c>
      <c r="D238" s="26" t="s">
        <v>354</v>
      </c>
      <c r="E238" s="26" t="s">
        <v>357</v>
      </c>
      <c r="F238" s="23" t="s">
        <v>107</v>
      </c>
      <c r="G238" s="27">
        <v>13</v>
      </c>
      <c r="H238" s="28"/>
      <c r="I238" s="36"/>
      <c r="J238" s="28"/>
      <c r="K238" s="28"/>
      <c r="L238" s="36"/>
      <c r="M238" s="28"/>
      <c r="N238" s="36"/>
      <c r="O238" s="28"/>
      <c r="P238" s="28"/>
      <c r="Q238" s="26" t="s">
        <v>1407</v>
      </c>
      <c r="AC238" s="30">
        <f t="shared" si="10"/>
        <v>0</v>
      </c>
      <c r="AE238" s="30">
        <f t="shared" si="9"/>
        <v>0</v>
      </c>
    </row>
    <row r="239" spans="1:31" ht="23.1" customHeight="1">
      <c r="A239" s="21" t="s">
        <v>1474</v>
      </c>
      <c r="B239" s="21" t="s">
        <v>1740</v>
      </c>
      <c r="C239" s="21" t="s">
        <v>1475</v>
      </c>
      <c r="D239" s="26" t="s">
        <v>404</v>
      </c>
      <c r="E239" s="26" t="s">
        <v>405</v>
      </c>
      <c r="F239" s="23" t="s">
        <v>134</v>
      </c>
      <c r="G239" s="27">
        <v>4</v>
      </c>
      <c r="H239" s="28"/>
      <c r="I239" s="36"/>
      <c r="J239" s="28"/>
      <c r="K239" s="28"/>
      <c r="L239" s="36"/>
      <c r="M239" s="28"/>
      <c r="N239" s="36"/>
      <c r="O239" s="28"/>
      <c r="P239" s="28"/>
      <c r="Q239" s="26" t="s">
        <v>1476</v>
      </c>
      <c r="AE239" s="30">
        <f t="shared" si="9"/>
        <v>0</v>
      </c>
    </row>
    <row r="240" spans="1:31" ht="23.1" customHeight="1">
      <c r="A240" s="21" t="s">
        <v>1477</v>
      </c>
      <c r="B240" s="21" t="s">
        <v>1740</v>
      </c>
      <c r="C240" s="21" t="s">
        <v>1478</v>
      </c>
      <c r="D240" s="26" t="s">
        <v>404</v>
      </c>
      <c r="E240" s="26" t="s">
        <v>407</v>
      </c>
      <c r="F240" s="23" t="s">
        <v>134</v>
      </c>
      <c r="G240" s="27">
        <v>236</v>
      </c>
      <c r="H240" s="28"/>
      <c r="I240" s="36"/>
      <c r="J240" s="28"/>
      <c r="K240" s="28"/>
      <c r="L240" s="36"/>
      <c r="M240" s="28"/>
      <c r="N240" s="36"/>
      <c r="O240" s="28"/>
      <c r="P240" s="28"/>
      <c r="Q240" s="26" t="s">
        <v>1479</v>
      </c>
      <c r="AE240" s="30">
        <f t="shared" si="9"/>
        <v>0</v>
      </c>
    </row>
    <row r="241" spans="1:31" ht="23.1" customHeight="1">
      <c r="A241" s="21" t="s">
        <v>1480</v>
      </c>
      <c r="B241" s="21" t="s">
        <v>1740</v>
      </c>
      <c r="C241" s="21" t="s">
        <v>1481</v>
      </c>
      <c r="D241" s="26" t="s">
        <v>409</v>
      </c>
      <c r="E241" s="26" t="s">
        <v>410</v>
      </c>
      <c r="F241" s="23" t="s">
        <v>134</v>
      </c>
      <c r="G241" s="27">
        <v>106</v>
      </c>
      <c r="H241" s="28"/>
      <c r="I241" s="36"/>
      <c r="J241" s="28"/>
      <c r="K241" s="28"/>
      <c r="L241" s="36"/>
      <c r="M241" s="28"/>
      <c r="N241" s="36"/>
      <c r="O241" s="28"/>
      <c r="P241" s="28"/>
      <c r="Q241" s="26" t="s">
        <v>1482</v>
      </c>
      <c r="AE241" s="30">
        <f t="shared" si="9"/>
        <v>0</v>
      </c>
    </row>
    <row r="242" spans="1:31" ht="23.1" customHeight="1">
      <c r="A242" s="21" t="s">
        <v>1483</v>
      </c>
      <c r="B242" s="21" t="s">
        <v>1740</v>
      </c>
      <c r="C242" s="21" t="s">
        <v>1484</v>
      </c>
      <c r="D242" s="26" t="s">
        <v>404</v>
      </c>
      <c r="E242" s="26" t="s">
        <v>412</v>
      </c>
      <c r="F242" s="23" t="s">
        <v>134</v>
      </c>
      <c r="G242" s="27">
        <v>4</v>
      </c>
      <c r="H242" s="28"/>
      <c r="I242" s="36"/>
      <c r="J242" s="28"/>
      <c r="K242" s="28"/>
      <c r="L242" s="36"/>
      <c r="M242" s="28"/>
      <c r="N242" s="36"/>
      <c r="O242" s="28"/>
      <c r="P242" s="28"/>
      <c r="Q242" s="26" t="s">
        <v>1485</v>
      </c>
      <c r="AE242" s="30">
        <f t="shared" si="9"/>
        <v>0</v>
      </c>
    </row>
    <row r="243" spans="1:31" ht="23.1" customHeight="1">
      <c r="A243" s="21" t="s">
        <v>1486</v>
      </c>
      <c r="B243" s="21" t="s">
        <v>1740</v>
      </c>
      <c r="C243" s="21" t="s">
        <v>1487</v>
      </c>
      <c r="D243" s="26" t="s">
        <v>404</v>
      </c>
      <c r="E243" s="26" t="s">
        <v>414</v>
      </c>
      <c r="F243" s="23" t="s">
        <v>134</v>
      </c>
      <c r="G243" s="27">
        <v>3</v>
      </c>
      <c r="H243" s="28"/>
      <c r="I243" s="36"/>
      <c r="J243" s="28"/>
      <c r="K243" s="28"/>
      <c r="L243" s="36"/>
      <c r="M243" s="28"/>
      <c r="N243" s="36"/>
      <c r="O243" s="28"/>
      <c r="P243" s="28"/>
      <c r="Q243" s="26" t="s">
        <v>1488</v>
      </c>
      <c r="AE243" s="30">
        <f t="shared" si="9"/>
        <v>0</v>
      </c>
    </row>
    <row r="244" spans="1:31" ht="23.1" customHeight="1">
      <c r="A244" s="21" t="s">
        <v>1489</v>
      </c>
      <c r="B244" s="21" t="s">
        <v>1740</v>
      </c>
      <c r="C244" s="21" t="s">
        <v>1490</v>
      </c>
      <c r="D244" s="26" t="s">
        <v>416</v>
      </c>
      <c r="E244" s="26" t="s">
        <v>405</v>
      </c>
      <c r="F244" s="23" t="s">
        <v>134</v>
      </c>
      <c r="G244" s="27">
        <v>12</v>
      </c>
      <c r="H244" s="28"/>
      <c r="I244" s="36"/>
      <c r="J244" s="28"/>
      <c r="K244" s="28"/>
      <c r="L244" s="36"/>
      <c r="M244" s="28"/>
      <c r="N244" s="36"/>
      <c r="O244" s="28"/>
      <c r="P244" s="28"/>
      <c r="Q244" s="26" t="s">
        <v>1491</v>
      </c>
      <c r="AE244" s="30">
        <f t="shared" si="9"/>
        <v>0</v>
      </c>
    </row>
    <row r="245" spans="1:31" ht="23.1" customHeight="1">
      <c r="A245" s="21" t="s">
        <v>1036</v>
      </c>
      <c r="B245" s="21" t="s">
        <v>1740</v>
      </c>
      <c r="C245" s="21" t="s">
        <v>1037</v>
      </c>
      <c r="D245" s="26" t="s">
        <v>1039</v>
      </c>
      <c r="E245" s="26" t="s">
        <v>1040</v>
      </c>
      <c r="F245" s="23" t="s">
        <v>626</v>
      </c>
      <c r="G245" s="27">
        <v>1786</v>
      </c>
      <c r="H245" s="28"/>
      <c r="I245" s="36"/>
      <c r="J245" s="28"/>
      <c r="K245" s="28"/>
      <c r="L245" s="36"/>
      <c r="M245" s="28"/>
      <c r="N245" s="36"/>
      <c r="O245" s="28"/>
      <c r="P245" s="28"/>
      <c r="Q245" s="26" t="s">
        <v>1038</v>
      </c>
      <c r="AE245" s="30">
        <f t="shared" si="9"/>
        <v>0</v>
      </c>
    </row>
    <row r="246" spans="1:31" ht="23.1" customHeight="1">
      <c r="A246" s="21" t="s">
        <v>1045</v>
      </c>
      <c r="B246" s="21" t="s">
        <v>1740</v>
      </c>
      <c r="C246" s="21" t="s">
        <v>1046</v>
      </c>
      <c r="D246" s="26" t="s">
        <v>1039</v>
      </c>
      <c r="E246" s="26" t="s">
        <v>1048</v>
      </c>
      <c r="F246" s="23" t="s">
        <v>626</v>
      </c>
      <c r="G246" s="27">
        <v>33</v>
      </c>
      <c r="H246" s="28"/>
      <c r="I246" s="36"/>
      <c r="J246" s="28"/>
      <c r="K246" s="28"/>
      <c r="L246" s="36"/>
      <c r="M246" s="28"/>
      <c r="N246" s="36"/>
      <c r="O246" s="28"/>
      <c r="P246" s="28"/>
      <c r="Q246" s="26" t="s">
        <v>1047</v>
      </c>
      <c r="AE246" s="30">
        <f t="shared" si="9"/>
        <v>0</v>
      </c>
    </row>
    <row r="247" spans="1:31" ht="23.1" customHeight="1">
      <c r="A247" s="21" t="s">
        <v>1139</v>
      </c>
      <c r="B247" s="21" t="s">
        <v>1740</v>
      </c>
      <c r="C247" s="21" t="s">
        <v>1140</v>
      </c>
      <c r="D247" s="26" t="s">
        <v>1142</v>
      </c>
      <c r="E247" s="26" t="s">
        <v>1143</v>
      </c>
      <c r="F247" s="23" t="s">
        <v>107</v>
      </c>
      <c r="G247" s="27">
        <v>83</v>
      </c>
      <c r="H247" s="28"/>
      <c r="I247" s="36"/>
      <c r="J247" s="28"/>
      <c r="K247" s="28"/>
      <c r="L247" s="36"/>
      <c r="M247" s="28"/>
      <c r="N247" s="36"/>
      <c r="O247" s="28"/>
      <c r="P247" s="28"/>
      <c r="Q247" s="26" t="s">
        <v>1141</v>
      </c>
      <c r="AE247" s="30">
        <f t="shared" si="9"/>
        <v>0</v>
      </c>
    </row>
    <row r="248" spans="1:31" ht="23.1" customHeight="1">
      <c r="D248" s="26"/>
      <c r="E248" s="26"/>
      <c r="F248" s="23"/>
      <c r="G248" s="27"/>
      <c r="H248" s="28"/>
      <c r="I248" s="36"/>
      <c r="J248" s="28"/>
      <c r="K248" s="28"/>
      <c r="L248" s="36"/>
      <c r="M248" s="28"/>
      <c r="N248" s="36"/>
      <c r="O248" s="28"/>
      <c r="P248" s="28"/>
      <c r="Q248" s="26"/>
      <c r="AE248" s="30">
        <f>TRUNC(SUM(AE212:AE247))</f>
        <v>0</v>
      </c>
    </row>
    <row r="249" spans="1:31" ht="23.1" customHeight="1">
      <c r="D249" s="26"/>
      <c r="E249" s="26"/>
      <c r="F249" s="23"/>
      <c r="G249" s="27"/>
      <c r="H249" s="28"/>
      <c r="I249" s="36"/>
      <c r="J249" s="28"/>
      <c r="K249" s="28"/>
      <c r="L249" s="36"/>
      <c r="M249" s="28"/>
      <c r="N249" s="36"/>
      <c r="O249" s="28"/>
      <c r="P249" s="28"/>
      <c r="Q249" s="26"/>
    </row>
    <row r="250" spans="1:31" ht="23.1" customHeight="1">
      <c r="D250" s="26"/>
      <c r="E250" s="26"/>
      <c r="F250" s="23"/>
      <c r="G250" s="27"/>
      <c r="H250" s="28"/>
      <c r="I250" s="36"/>
      <c r="J250" s="28"/>
      <c r="K250" s="28"/>
      <c r="L250" s="36"/>
      <c r="M250" s="28"/>
      <c r="N250" s="36"/>
      <c r="O250" s="28"/>
      <c r="P250" s="28"/>
      <c r="Q250" s="26"/>
    </row>
    <row r="251" spans="1:31" ht="23.1" customHeight="1">
      <c r="D251" s="26"/>
      <c r="E251" s="26"/>
      <c r="F251" s="23"/>
      <c r="G251" s="27"/>
      <c r="H251" s="28"/>
      <c r="I251" s="36"/>
      <c r="J251" s="28"/>
      <c r="K251" s="28"/>
      <c r="L251" s="36"/>
      <c r="M251" s="28"/>
      <c r="N251" s="36"/>
      <c r="O251" s="28"/>
      <c r="P251" s="28"/>
      <c r="Q251" s="26"/>
    </row>
    <row r="252" spans="1:31" ht="23.1" customHeight="1">
      <c r="D252" s="26"/>
      <c r="E252" s="26"/>
      <c r="F252" s="23"/>
      <c r="G252" s="27"/>
      <c r="H252" s="28"/>
      <c r="I252" s="36"/>
      <c r="J252" s="28"/>
      <c r="K252" s="28"/>
      <c r="L252" s="36"/>
      <c r="M252" s="28"/>
      <c r="N252" s="36"/>
      <c r="O252" s="28"/>
      <c r="P252" s="28"/>
      <c r="Q252" s="26"/>
    </row>
    <row r="253" spans="1:31" ht="23.1" customHeight="1">
      <c r="D253" s="26"/>
      <c r="E253" s="26"/>
      <c r="F253" s="23"/>
      <c r="G253" s="27"/>
      <c r="H253" s="28"/>
      <c r="I253" s="36"/>
      <c r="J253" s="28"/>
      <c r="K253" s="28"/>
      <c r="L253" s="36"/>
      <c r="M253" s="28"/>
      <c r="N253" s="36"/>
      <c r="O253" s="28"/>
      <c r="P253" s="28"/>
      <c r="Q253" s="26"/>
    </row>
    <row r="254" spans="1:31" ht="23.1" customHeight="1">
      <c r="D254" s="26"/>
      <c r="E254" s="26"/>
      <c r="F254" s="23"/>
      <c r="G254" s="27"/>
      <c r="H254" s="28"/>
      <c r="I254" s="36"/>
      <c r="J254" s="28"/>
      <c r="K254" s="28"/>
      <c r="L254" s="36"/>
      <c r="M254" s="28"/>
      <c r="N254" s="36"/>
      <c r="O254" s="28"/>
      <c r="P254" s="28"/>
      <c r="Q254" s="26"/>
    </row>
    <row r="255" spans="1:31" ht="23.1" customHeight="1">
      <c r="D255" s="26"/>
      <c r="E255" s="26"/>
      <c r="F255" s="23"/>
      <c r="G255" s="27"/>
      <c r="H255" s="28"/>
      <c r="I255" s="36"/>
      <c r="J255" s="28"/>
      <c r="K255" s="28"/>
      <c r="L255" s="36"/>
      <c r="M255" s="28"/>
      <c r="N255" s="36"/>
      <c r="O255" s="28"/>
      <c r="P255" s="28"/>
      <c r="Q255" s="26"/>
    </row>
    <row r="256" spans="1:31" ht="23.1" customHeight="1">
      <c r="D256" s="26"/>
      <c r="E256" s="26"/>
      <c r="F256" s="23"/>
      <c r="G256" s="27"/>
      <c r="H256" s="28"/>
      <c r="I256" s="36"/>
      <c r="J256" s="28"/>
      <c r="K256" s="28"/>
      <c r="L256" s="36"/>
      <c r="M256" s="28"/>
      <c r="N256" s="36"/>
      <c r="O256" s="28"/>
      <c r="P256" s="28"/>
      <c r="Q256" s="26"/>
    </row>
    <row r="257" spans="1:31" ht="23.1" customHeight="1">
      <c r="D257" s="26"/>
      <c r="E257" s="26"/>
      <c r="F257" s="23"/>
      <c r="G257" s="27"/>
      <c r="H257" s="28"/>
      <c r="I257" s="36"/>
      <c r="J257" s="28"/>
      <c r="K257" s="28"/>
      <c r="L257" s="36"/>
      <c r="M257" s="28"/>
      <c r="N257" s="36"/>
      <c r="O257" s="28"/>
      <c r="P257" s="28"/>
      <c r="Q257" s="26"/>
    </row>
    <row r="258" spans="1:31" ht="23.1" customHeight="1">
      <c r="D258" s="26"/>
      <c r="E258" s="26"/>
      <c r="F258" s="23"/>
      <c r="G258" s="27"/>
      <c r="H258" s="28"/>
      <c r="I258" s="36"/>
      <c r="J258" s="28"/>
      <c r="K258" s="28"/>
      <c r="L258" s="36"/>
      <c r="M258" s="28"/>
      <c r="N258" s="36"/>
      <c r="O258" s="28"/>
      <c r="P258" s="28"/>
      <c r="Q258" s="26"/>
    </row>
    <row r="259" spans="1:31" ht="23.1" customHeight="1">
      <c r="D259" s="26"/>
      <c r="E259" s="26"/>
      <c r="F259" s="23"/>
      <c r="G259" s="27"/>
      <c r="H259" s="28"/>
      <c r="I259" s="36"/>
      <c r="J259" s="28"/>
      <c r="K259" s="28"/>
      <c r="L259" s="36"/>
      <c r="M259" s="28"/>
      <c r="N259" s="36"/>
      <c r="O259" s="28"/>
      <c r="P259" s="28"/>
      <c r="Q259" s="26"/>
    </row>
    <row r="260" spans="1:31" ht="23.1" customHeight="1">
      <c r="D260" s="26"/>
      <c r="E260" s="26"/>
      <c r="F260" s="23"/>
      <c r="G260" s="27"/>
      <c r="H260" s="28"/>
      <c r="I260" s="36"/>
      <c r="J260" s="28"/>
      <c r="K260" s="28"/>
      <c r="L260" s="36"/>
      <c r="M260" s="28"/>
      <c r="N260" s="36"/>
      <c r="O260" s="28"/>
      <c r="P260" s="28"/>
      <c r="Q260" s="26"/>
    </row>
    <row r="261" spans="1:31" ht="23.1" customHeight="1">
      <c r="D261" s="26"/>
      <c r="E261" s="26"/>
      <c r="F261" s="23"/>
      <c r="G261" s="27"/>
      <c r="H261" s="28"/>
      <c r="I261" s="36"/>
      <c r="J261" s="28"/>
      <c r="K261" s="28"/>
      <c r="L261" s="36"/>
      <c r="M261" s="28"/>
      <c r="N261" s="36"/>
      <c r="O261" s="28"/>
      <c r="P261" s="28"/>
      <c r="Q261" s="26"/>
    </row>
    <row r="262" spans="1:31" ht="23.1" customHeight="1">
      <c r="D262" s="26"/>
      <c r="E262" s="26"/>
      <c r="F262" s="23"/>
      <c r="G262" s="27"/>
      <c r="H262" s="28"/>
      <c r="I262" s="36"/>
      <c r="J262" s="28"/>
      <c r="K262" s="28"/>
      <c r="L262" s="36"/>
      <c r="M262" s="28"/>
      <c r="N262" s="36"/>
      <c r="O262" s="28"/>
      <c r="P262" s="28"/>
      <c r="Q262" s="26"/>
    </row>
    <row r="263" spans="1:31" ht="23.1" customHeight="1">
      <c r="B263" s="21" t="s">
        <v>1735</v>
      </c>
      <c r="D263" s="26" t="s">
        <v>1736</v>
      </c>
      <c r="E263" s="26"/>
      <c r="F263" s="23"/>
      <c r="G263" s="27"/>
      <c r="H263" s="28"/>
      <c r="I263" s="36">
        <f>TRUNC(SUM(I212:I262))</f>
        <v>0</v>
      </c>
      <c r="J263" s="28"/>
      <c r="K263" s="28"/>
      <c r="L263" s="36">
        <f>TRUNC(SUM(L212:L262))</f>
        <v>0</v>
      </c>
      <c r="M263" s="28"/>
      <c r="N263" s="36">
        <f>TRUNC(SUM(N212:N262))</f>
        <v>0</v>
      </c>
      <c r="O263" s="28" t="str">
        <f>IF((H263+K263+M263)=0, "", (H263+K263+M263))</f>
        <v/>
      </c>
      <c r="P263" s="28">
        <f>TRUNC(SUM(P212:P262))</f>
        <v>0</v>
      </c>
      <c r="Q263" s="26"/>
    </row>
    <row r="264" spans="1:31" ht="23.1" customHeight="1">
      <c r="B264" s="21" t="s">
        <v>1798</v>
      </c>
      <c r="D264" s="155" t="s">
        <v>1749</v>
      </c>
      <c r="E264" s="156"/>
      <c r="F264" s="156"/>
      <c r="G264" s="156"/>
      <c r="H264" s="156"/>
      <c r="I264" s="156"/>
      <c r="J264" s="156"/>
      <c r="K264" s="156"/>
      <c r="L264" s="156"/>
      <c r="M264" s="156"/>
      <c r="N264" s="156"/>
      <c r="O264" s="156"/>
      <c r="P264" s="156"/>
      <c r="Q264" s="157"/>
    </row>
    <row r="265" spans="1:31" ht="23.1" customHeight="1">
      <c r="A265" s="21" t="s">
        <v>1213</v>
      </c>
      <c r="B265" s="21" t="s">
        <v>1741</v>
      </c>
      <c r="C265" s="21" t="s">
        <v>1214</v>
      </c>
      <c r="D265" s="26" t="s">
        <v>105</v>
      </c>
      <c r="E265" s="26" t="s">
        <v>106</v>
      </c>
      <c r="F265" s="23" t="s">
        <v>107</v>
      </c>
      <c r="G265" s="27">
        <v>599</v>
      </c>
      <c r="H265" s="28"/>
      <c r="I265" s="36"/>
      <c r="J265" s="28"/>
      <c r="K265" s="28"/>
      <c r="L265" s="36"/>
      <c r="M265" s="28"/>
      <c r="N265" s="36"/>
      <c r="O265" s="28"/>
      <c r="P265" s="28"/>
      <c r="Q265" s="26" t="s">
        <v>1215</v>
      </c>
      <c r="AC265" s="30">
        <f t="shared" ref="AC265:AC270" si="11">J265*H265</f>
        <v>0</v>
      </c>
      <c r="AE265" s="30">
        <f t="shared" ref="AE265:AE270" si="12">L265</f>
        <v>0</v>
      </c>
    </row>
    <row r="266" spans="1:31" ht="23.1" customHeight="1">
      <c r="A266" s="21" t="s">
        <v>1216</v>
      </c>
      <c r="B266" s="21" t="s">
        <v>1741</v>
      </c>
      <c r="C266" s="21" t="s">
        <v>1217</v>
      </c>
      <c r="D266" s="26" t="s">
        <v>105</v>
      </c>
      <c r="E266" s="26" t="s">
        <v>109</v>
      </c>
      <c r="F266" s="23" t="s">
        <v>107</v>
      </c>
      <c r="G266" s="27">
        <v>187</v>
      </c>
      <c r="H266" s="28"/>
      <c r="I266" s="36"/>
      <c r="J266" s="28"/>
      <c r="K266" s="28"/>
      <c r="L266" s="36"/>
      <c r="M266" s="28"/>
      <c r="N266" s="36"/>
      <c r="O266" s="28"/>
      <c r="P266" s="28"/>
      <c r="Q266" s="26" t="s">
        <v>1218</v>
      </c>
      <c r="AC266" s="30">
        <f t="shared" si="11"/>
        <v>0</v>
      </c>
      <c r="AE266" s="30">
        <f t="shared" si="12"/>
        <v>0</v>
      </c>
    </row>
    <row r="267" spans="1:31" ht="23.1" customHeight="1">
      <c r="A267" s="21" t="s">
        <v>1219</v>
      </c>
      <c r="B267" s="21" t="s">
        <v>1741</v>
      </c>
      <c r="C267" s="21" t="s">
        <v>1220</v>
      </c>
      <c r="D267" s="26" t="s">
        <v>105</v>
      </c>
      <c r="E267" s="26" t="s">
        <v>111</v>
      </c>
      <c r="F267" s="23" t="s">
        <v>107</v>
      </c>
      <c r="G267" s="27">
        <v>15</v>
      </c>
      <c r="H267" s="28"/>
      <c r="I267" s="36"/>
      <c r="J267" s="28"/>
      <c r="K267" s="28"/>
      <c r="L267" s="36"/>
      <c r="M267" s="28"/>
      <c r="N267" s="36"/>
      <c r="O267" s="28"/>
      <c r="P267" s="28"/>
      <c r="Q267" s="26" t="s">
        <v>1221</v>
      </c>
      <c r="AC267" s="30">
        <f t="shared" si="11"/>
        <v>0</v>
      </c>
      <c r="AE267" s="30">
        <f t="shared" si="12"/>
        <v>0</v>
      </c>
    </row>
    <row r="268" spans="1:31" ht="23.1" customHeight="1">
      <c r="A268" s="21" t="s">
        <v>1237</v>
      </c>
      <c r="B268" s="21" t="s">
        <v>1741</v>
      </c>
      <c r="C268" s="21" t="s">
        <v>1238</v>
      </c>
      <c r="D268" s="26" t="s">
        <v>124</v>
      </c>
      <c r="E268" s="26" t="s">
        <v>125</v>
      </c>
      <c r="F268" s="23" t="s">
        <v>107</v>
      </c>
      <c r="G268" s="27">
        <v>32</v>
      </c>
      <c r="H268" s="28"/>
      <c r="I268" s="36"/>
      <c r="J268" s="28"/>
      <c r="K268" s="28"/>
      <c r="L268" s="36"/>
      <c r="M268" s="28"/>
      <c r="N268" s="36"/>
      <c r="O268" s="28"/>
      <c r="P268" s="28"/>
      <c r="Q268" s="26" t="s">
        <v>1239</v>
      </c>
      <c r="AA268" s="30">
        <f>J268*H268</f>
        <v>0</v>
      </c>
      <c r="AC268" s="30">
        <f t="shared" si="11"/>
        <v>0</v>
      </c>
      <c r="AE268" s="30">
        <f t="shared" si="12"/>
        <v>0</v>
      </c>
    </row>
    <row r="269" spans="1:31" ht="23.1" customHeight="1">
      <c r="A269" s="21" t="s">
        <v>1246</v>
      </c>
      <c r="B269" s="21" t="s">
        <v>1741</v>
      </c>
      <c r="C269" s="21" t="s">
        <v>1247</v>
      </c>
      <c r="D269" s="26" t="s">
        <v>132</v>
      </c>
      <c r="E269" s="26" t="s">
        <v>140</v>
      </c>
      <c r="F269" s="23" t="s">
        <v>107</v>
      </c>
      <c r="G269" s="27">
        <v>459</v>
      </c>
      <c r="H269" s="28"/>
      <c r="I269" s="36"/>
      <c r="J269" s="28"/>
      <c r="K269" s="28"/>
      <c r="L269" s="36"/>
      <c r="M269" s="28"/>
      <c r="N269" s="36"/>
      <c r="O269" s="28"/>
      <c r="P269" s="28"/>
      <c r="Q269" s="26" t="s">
        <v>1248</v>
      </c>
      <c r="AC269" s="30">
        <f t="shared" si="11"/>
        <v>0</v>
      </c>
      <c r="AE269" s="30">
        <f t="shared" si="12"/>
        <v>0</v>
      </c>
    </row>
    <row r="270" spans="1:31" ht="23.1" customHeight="1">
      <c r="A270" s="21" t="s">
        <v>1252</v>
      </c>
      <c r="B270" s="21" t="s">
        <v>1741</v>
      </c>
      <c r="C270" s="21" t="s">
        <v>1253</v>
      </c>
      <c r="D270" s="26" t="s">
        <v>132</v>
      </c>
      <c r="E270" s="26" t="s">
        <v>144</v>
      </c>
      <c r="F270" s="23" t="s">
        <v>107</v>
      </c>
      <c r="G270" s="27">
        <v>8</v>
      </c>
      <c r="H270" s="28"/>
      <c r="I270" s="36"/>
      <c r="J270" s="28"/>
      <c r="K270" s="28"/>
      <c r="L270" s="36"/>
      <c r="M270" s="28"/>
      <c r="N270" s="36"/>
      <c r="O270" s="28"/>
      <c r="P270" s="28"/>
      <c r="Q270" s="26" t="s">
        <v>1254</v>
      </c>
      <c r="AC270" s="30">
        <f t="shared" si="11"/>
        <v>0</v>
      </c>
      <c r="AE270" s="30">
        <f t="shared" si="12"/>
        <v>0</v>
      </c>
    </row>
    <row r="271" spans="1:31" ht="23.1" customHeight="1">
      <c r="A271" s="21" t="s">
        <v>742</v>
      </c>
      <c r="B271" s="21" t="s">
        <v>1741</v>
      </c>
      <c r="C271" s="21" t="s">
        <v>131</v>
      </c>
      <c r="D271" s="26" t="s">
        <v>132</v>
      </c>
      <c r="E271" s="26" t="s">
        <v>133</v>
      </c>
      <c r="F271" s="23" t="s">
        <v>134</v>
      </c>
      <c r="G271" s="27">
        <v>536</v>
      </c>
      <c r="H271" s="28"/>
      <c r="I271" s="36"/>
      <c r="J271" s="28"/>
      <c r="K271" s="28"/>
      <c r="L271" s="36"/>
      <c r="M271" s="28"/>
      <c r="N271" s="36"/>
      <c r="O271" s="28"/>
      <c r="P271" s="28"/>
      <c r="Q271" s="26"/>
    </row>
    <row r="272" spans="1:31" ht="23.1" customHeight="1">
      <c r="A272" s="21" t="s">
        <v>744</v>
      </c>
      <c r="B272" s="21" t="s">
        <v>1741</v>
      </c>
      <c r="C272" s="21" t="s">
        <v>137</v>
      </c>
      <c r="D272" s="26" t="s">
        <v>132</v>
      </c>
      <c r="E272" s="26" t="s">
        <v>138</v>
      </c>
      <c r="F272" s="23" t="s">
        <v>134</v>
      </c>
      <c r="G272" s="27">
        <v>16</v>
      </c>
      <c r="H272" s="28"/>
      <c r="I272" s="36"/>
      <c r="J272" s="28"/>
      <c r="K272" s="28"/>
      <c r="L272" s="36"/>
      <c r="M272" s="28"/>
      <c r="N272" s="36"/>
      <c r="O272" s="28"/>
      <c r="P272" s="28"/>
      <c r="Q272" s="26"/>
    </row>
    <row r="273" spans="1:31" ht="23.1" customHeight="1">
      <c r="A273" s="21" t="s">
        <v>813</v>
      </c>
      <c r="B273" s="21" t="s">
        <v>1741</v>
      </c>
      <c r="C273" s="21" t="s">
        <v>286</v>
      </c>
      <c r="D273" s="26" t="s">
        <v>287</v>
      </c>
      <c r="E273" s="26" t="s">
        <v>288</v>
      </c>
      <c r="F273" s="23" t="s">
        <v>134</v>
      </c>
      <c r="G273" s="27">
        <v>18</v>
      </c>
      <c r="H273" s="28"/>
      <c r="I273" s="36"/>
      <c r="J273" s="28"/>
      <c r="K273" s="28"/>
      <c r="L273" s="36"/>
      <c r="M273" s="28"/>
      <c r="N273" s="36"/>
      <c r="O273" s="28"/>
      <c r="P273" s="28"/>
      <c r="Q273" s="26"/>
    </row>
    <row r="274" spans="1:31" ht="23.1" customHeight="1">
      <c r="A274" s="21" t="s">
        <v>749</v>
      </c>
      <c r="B274" s="21" t="s">
        <v>1741</v>
      </c>
      <c r="C274" s="21" t="s">
        <v>148</v>
      </c>
      <c r="D274" s="26" t="s">
        <v>149</v>
      </c>
      <c r="E274" s="26" t="s">
        <v>150</v>
      </c>
      <c r="F274" s="23" t="s">
        <v>134</v>
      </c>
      <c r="G274" s="27">
        <v>166</v>
      </c>
      <c r="H274" s="28"/>
      <c r="I274" s="36"/>
      <c r="J274" s="28"/>
      <c r="K274" s="28"/>
      <c r="L274" s="36"/>
      <c r="M274" s="28"/>
      <c r="N274" s="36"/>
      <c r="O274" s="28"/>
      <c r="P274" s="28"/>
      <c r="Q274" s="26"/>
    </row>
    <row r="275" spans="1:31" ht="23.1" customHeight="1">
      <c r="A275" s="21" t="s">
        <v>750</v>
      </c>
      <c r="B275" s="21" t="s">
        <v>1741</v>
      </c>
      <c r="C275" s="21" t="s">
        <v>151</v>
      </c>
      <c r="D275" s="26" t="s">
        <v>149</v>
      </c>
      <c r="E275" s="26" t="s">
        <v>152</v>
      </c>
      <c r="F275" s="23" t="s">
        <v>134</v>
      </c>
      <c r="G275" s="27">
        <v>51</v>
      </c>
      <c r="H275" s="28"/>
      <c r="I275" s="36"/>
      <c r="J275" s="28"/>
      <c r="K275" s="28"/>
      <c r="L275" s="36"/>
      <c r="M275" s="28"/>
      <c r="N275" s="36"/>
      <c r="O275" s="28"/>
      <c r="P275" s="28"/>
      <c r="Q275" s="26"/>
    </row>
    <row r="276" spans="1:31" ht="23.1" customHeight="1">
      <c r="A276" s="21" t="s">
        <v>751</v>
      </c>
      <c r="B276" s="21" t="s">
        <v>1741</v>
      </c>
      <c r="C276" s="21" t="s">
        <v>153</v>
      </c>
      <c r="D276" s="26" t="s">
        <v>149</v>
      </c>
      <c r="E276" s="26" t="s">
        <v>154</v>
      </c>
      <c r="F276" s="23" t="s">
        <v>134</v>
      </c>
      <c r="G276" s="27">
        <v>4</v>
      </c>
      <c r="H276" s="28"/>
      <c r="I276" s="36"/>
      <c r="J276" s="28"/>
      <c r="K276" s="28"/>
      <c r="L276" s="36"/>
      <c r="M276" s="28"/>
      <c r="N276" s="36"/>
      <c r="O276" s="28"/>
      <c r="P276" s="28"/>
      <c r="Q276" s="26"/>
    </row>
    <row r="277" spans="1:31" ht="23.1" customHeight="1">
      <c r="A277" s="21" t="s">
        <v>756</v>
      </c>
      <c r="B277" s="21" t="s">
        <v>1741</v>
      </c>
      <c r="C277" s="21" t="s">
        <v>163</v>
      </c>
      <c r="D277" s="26" t="s">
        <v>149</v>
      </c>
      <c r="E277" s="26" t="s">
        <v>164</v>
      </c>
      <c r="F277" s="23" t="s">
        <v>134</v>
      </c>
      <c r="G277" s="27">
        <v>236</v>
      </c>
      <c r="H277" s="28"/>
      <c r="I277" s="36"/>
      <c r="J277" s="28"/>
      <c r="K277" s="28"/>
      <c r="L277" s="36"/>
      <c r="M277" s="28"/>
      <c r="N277" s="36"/>
      <c r="O277" s="28"/>
      <c r="P277" s="28"/>
      <c r="Q277" s="26"/>
    </row>
    <row r="278" spans="1:31" ht="23.1" customHeight="1">
      <c r="A278" s="21" t="s">
        <v>757</v>
      </c>
      <c r="B278" s="21" t="s">
        <v>1741</v>
      </c>
      <c r="C278" s="21" t="s">
        <v>165</v>
      </c>
      <c r="D278" s="26" t="s">
        <v>149</v>
      </c>
      <c r="E278" s="26" t="s">
        <v>166</v>
      </c>
      <c r="F278" s="23" t="s">
        <v>134</v>
      </c>
      <c r="G278" s="27">
        <v>70</v>
      </c>
      <c r="H278" s="28"/>
      <c r="I278" s="36"/>
      <c r="J278" s="28"/>
      <c r="K278" s="28"/>
      <c r="L278" s="36"/>
      <c r="M278" s="28"/>
      <c r="N278" s="36"/>
      <c r="O278" s="28"/>
      <c r="P278" s="28"/>
      <c r="Q278" s="26"/>
    </row>
    <row r="279" spans="1:31" ht="23.1" customHeight="1">
      <c r="A279" s="21" t="s">
        <v>758</v>
      </c>
      <c r="B279" s="21" t="s">
        <v>1741</v>
      </c>
      <c r="C279" s="21" t="s">
        <v>167</v>
      </c>
      <c r="D279" s="26" t="s">
        <v>149</v>
      </c>
      <c r="E279" s="26" t="s">
        <v>168</v>
      </c>
      <c r="F279" s="23" t="s">
        <v>134</v>
      </c>
      <c r="G279" s="27">
        <v>4</v>
      </c>
      <c r="H279" s="28"/>
      <c r="I279" s="36"/>
      <c r="J279" s="28"/>
      <c r="K279" s="28"/>
      <c r="L279" s="36"/>
      <c r="M279" s="28"/>
      <c r="N279" s="36"/>
      <c r="O279" s="28"/>
      <c r="P279" s="28"/>
      <c r="Q279" s="26"/>
    </row>
    <row r="280" spans="1:31" ht="23.1" customHeight="1">
      <c r="A280" s="21" t="s">
        <v>1258</v>
      </c>
      <c r="B280" s="21" t="s">
        <v>1741</v>
      </c>
      <c r="C280" s="21" t="s">
        <v>1259</v>
      </c>
      <c r="D280" s="26" t="s">
        <v>651</v>
      </c>
      <c r="E280" s="26" t="s">
        <v>652</v>
      </c>
      <c r="F280" s="23" t="s">
        <v>134</v>
      </c>
      <c r="G280" s="27">
        <v>140</v>
      </c>
      <c r="H280" s="28"/>
      <c r="I280" s="36"/>
      <c r="J280" s="28"/>
      <c r="K280" s="28"/>
      <c r="L280" s="36"/>
      <c r="M280" s="28"/>
      <c r="N280" s="36"/>
      <c r="O280" s="28"/>
      <c r="P280" s="28"/>
      <c r="Q280" s="26" t="s">
        <v>1260</v>
      </c>
      <c r="AE280" s="30">
        <f>L280</f>
        <v>0</v>
      </c>
    </row>
    <row r="281" spans="1:31" ht="23.1" customHeight="1">
      <c r="A281" s="21" t="s">
        <v>1264</v>
      </c>
      <c r="B281" s="21" t="s">
        <v>1741</v>
      </c>
      <c r="C281" s="21" t="s">
        <v>1265</v>
      </c>
      <c r="D281" s="26" t="s">
        <v>189</v>
      </c>
      <c r="E281" s="26" t="s">
        <v>190</v>
      </c>
      <c r="F281" s="23" t="s">
        <v>134</v>
      </c>
      <c r="G281" s="27">
        <v>141</v>
      </c>
      <c r="H281" s="28"/>
      <c r="I281" s="36"/>
      <c r="J281" s="28"/>
      <c r="K281" s="28"/>
      <c r="L281" s="36"/>
      <c r="M281" s="28"/>
      <c r="N281" s="36"/>
      <c r="O281" s="28"/>
      <c r="P281" s="28"/>
      <c r="Q281" s="26" t="s">
        <v>1266</v>
      </c>
      <c r="AE281" s="30">
        <f>L281</f>
        <v>0</v>
      </c>
    </row>
    <row r="282" spans="1:31" ht="23.1" customHeight="1">
      <c r="A282" s="21" t="s">
        <v>772</v>
      </c>
      <c r="B282" s="21" t="s">
        <v>1741</v>
      </c>
      <c r="C282" s="21" t="s">
        <v>196</v>
      </c>
      <c r="D282" s="26" t="s">
        <v>194</v>
      </c>
      <c r="E282" s="26" t="s">
        <v>197</v>
      </c>
      <c r="F282" s="23" t="s">
        <v>134</v>
      </c>
      <c r="G282" s="27">
        <v>141</v>
      </c>
      <c r="H282" s="28"/>
      <c r="I282" s="36"/>
      <c r="J282" s="28"/>
      <c r="K282" s="28"/>
      <c r="L282" s="36"/>
      <c r="M282" s="28"/>
      <c r="N282" s="36"/>
      <c r="O282" s="28"/>
      <c r="P282" s="28"/>
      <c r="Q282" s="26"/>
    </row>
    <row r="283" spans="1:31" ht="23.1" customHeight="1">
      <c r="A283" s="21" t="s">
        <v>1270</v>
      </c>
      <c r="B283" s="21" t="s">
        <v>1741</v>
      </c>
      <c r="C283" s="21" t="s">
        <v>1271</v>
      </c>
      <c r="D283" s="26" t="s">
        <v>201</v>
      </c>
      <c r="E283" s="26" t="s">
        <v>202</v>
      </c>
      <c r="F283" s="23" t="s">
        <v>203</v>
      </c>
      <c r="G283" s="27">
        <v>256</v>
      </c>
      <c r="H283" s="28"/>
      <c r="I283" s="36"/>
      <c r="J283" s="28"/>
      <c r="K283" s="28"/>
      <c r="L283" s="36"/>
      <c r="M283" s="28"/>
      <c r="N283" s="36"/>
      <c r="O283" s="28"/>
      <c r="P283" s="28"/>
      <c r="Q283" s="26" t="s">
        <v>1272</v>
      </c>
      <c r="AE283" s="30">
        <f t="shared" ref="AE283:AE294" si="13">L283</f>
        <v>0</v>
      </c>
    </row>
    <row r="284" spans="1:31" ht="23.1" customHeight="1">
      <c r="A284" s="21" t="s">
        <v>1366</v>
      </c>
      <c r="B284" s="21" t="s">
        <v>1741</v>
      </c>
      <c r="C284" s="21" t="s">
        <v>1367</v>
      </c>
      <c r="D284" s="26" t="s">
        <v>327</v>
      </c>
      <c r="E284" s="26" t="s">
        <v>328</v>
      </c>
      <c r="F284" s="23" t="s">
        <v>107</v>
      </c>
      <c r="G284" s="27">
        <v>42</v>
      </c>
      <c r="H284" s="28"/>
      <c r="I284" s="36"/>
      <c r="J284" s="28"/>
      <c r="K284" s="28"/>
      <c r="L284" s="36"/>
      <c r="M284" s="28"/>
      <c r="N284" s="36"/>
      <c r="O284" s="28"/>
      <c r="P284" s="28"/>
      <c r="Q284" s="26" t="s">
        <v>1368</v>
      </c>
      <c r="AC284" s="30">
        <f>J284*H284</f>
        <v>0</v>
      </c>
      <c r="AE284" s="30">
        <f t="shared" si="13"/>
        <v>0</v>
      </c>
    </row>
    <row r="285" spans="1:31" ht="23.1" customHeight="1">
      <c r="A285" s="21" t="s">
        <v>1372</v>
      </c>
      <c r="B285" s="21" t="s">
        <v>1741</v>
      </c>
      <c r="C285" s="21" t="s">
        <v>1373</v>
      </c>
      <c r="D285" s="26" t="s">
        <v>332</v>
      </c>
      <c r="E285" s="26" t="s">
        <v>333</v>
      </c>
      <c r="F285" s="23" t="s">
        <v>107</v>
      </c>
      <c r="G285" s="27">
        <v>16</v>
      </c>
      <c r="H285" s="28"/>
      <c r="I285" s="36"/>
      <c r="J285" s="28"/>
      <c r="K285" s="28"/>
      <c r="L285" s="36"/>
      <c r="M285" s="28"/>
      <c r="N285" s="36"/>
      <c r="O285" s="28"/>
      <c r="P285" s="28"/>
      <c r="Q285" s="26" t="s">
        <v>1374</v>
      </c>
      <c r="AC285" s="30">
        <f>J285*H285</f>
        <v>0</v>
      </c>
      <c r="AE285" s="30">
        <f t="shared" si="13"/>
        <v>0</v>
      </c>
    </row>
    <row r="286" spans="1:31" ht="23.1" customHeight="1">
      <c r="A286" s="21" t="s">
        <v>1402</v>
      </c>
      <c r="B286" s="21" t="s">
        <v>1741</v>
      </c>
      <c r="C286" s="21" t="s">
        <v>1403</v>
      </c>
      <c r="D286" s="26" t="s">
        <v>354</v>
      </c>
      <c r="E286" s="26" t="s">
        <v>355</v>
      </c>
      <c r="F286" s="23" t="s">
        <v>107</v>
      </c>
      <c r="G286" s="27">
        <v>123</v>
      </c>
      <c r="H286" s="28"/>
      <c r="I286" s="36"/>
      <c r="J286" s="28"/>
      <c r="K286" s="28"/>
      <c r="L286" s="36"/>
      <c r="M286" s="28"/>
      <c r="N286" s="36"/>
      <c r="O286" s="28"/>
      <c r="P286" s="28"/>
      <c r="Q286" s="26" t="s">
        <v>1404</v>
      </c>
      <c r="AC286" s="30">
        <f>J286*H286</f>
        <v>0</v>
      </c>
      <c r="AE286" s="30">
        <f t="shared" si="13"/>
        <v>0</v>
      </c>
    </row>
    <row r="287" spans="1:31" ht="23.1" customHeight="1">
      <c r="A287" s="21" t="s">
        <v>1432</v>
      </c>
      <c r="B287" s="21" t="s">
        <v>1741</v>
      </c>
      <c r="C287" s="21" t="s">
        <v>1433</v>
      </c>
      <c r="D287" s="26" t="s">
        <v>374</v>
      </c>
      <c r="E287" s="26" t="s">
        <v>377</v>
      </c>
      <c r="F287" s="23" t="s">
        <v>107</v>
      </c>
      <c r="G287" s="27">
        <v>1147</v>
      </c>
      <c r="H287" s="28"/>
      <c r="I287" s="36"/>
      <c r="J287" s="28"/>
      <c r="K287" s="28"/>
      <c r="L287" s="36"/>
      <c r="M287" s="28"/>
      <c r="N287" s="36"/>
      <c r="O287" s="28"/>
      <c r="P287" s="28"/>
      <c r="Q287" s="26" t="s">
        <v>1434</v>
      </c>
      <c r="AB287" s="30">
        <f>J287*H287</f>
        <v>0</v>
      </c>
      <c r="AC287" s="30">
        <f>J287*H287</f>
        <v>0</v>
      </c>
      <c r="AE287" s="30">
        <f t="shared" si="13"/>
        <v>0</v>
      </c>
    </row>
    <row r="288" spans="1:31" ht="23.1" customHeight="1">
      <c r="A288" s="21" t="s">
        <v>1036</v>
      </c>
      <c r="B288" s="21" t="s">
        <v>1741</v>
      </c>
      <c r="C288" s="21" t="s">
        <v>1037</v>
      </c>
      <c r="D288" s="26" t="s">
        <v>1039</v>
      </c>
      <c r="E288" s="26" t="s">
        <v>1040</v>
      </c>
      <c r="F288" s="23" t="s">
        <v>626</v>
      </c>
      <c r="G288" s="27">
        <v>295</v>
      </c>
      <c r="H288" s="28"/>
      <c r="I288" s="36"/>
      <c r="J288" s="28"/>
      <c r="K288" s="28"/>
      <c r="L288" s="36"/>
      <c r="M288" s="28"/>
      <c r="N288" s="36"/>
      <c r="O288" s="28"/>
      <c r="P288" s="28"/>
      <c r="Q288" s="26" t="s">
        <v>1038</v>
      </c>
      <c r="AE288" s="30">
        <f t="shared" si="13"/>
        <v>0</v>
      </c>
    </row>
    <row r="289" spans="1:31" ht="23.1" customHeight="1">
      <c r="A289" s="21" t="s">
        <v>1041</v>
      </c>
      <c r="B289" s="21" t="s">
        <v>1741</v>
      </c>
      <c r="C289" s="21" t="s">
        <v>1042</v>
      </c>
      <c r="D289" s="26" t="s">
        <v>1039</v>
      </c>
      <c r="E289" s="26" t="s">
        <v>1044</v>
      </c>
      <c r="F289" s="23" t="s">
        <v>626</v>
      </c>
      <c r="G289" s="27">
        <v>94</v>
      </c>
      <c r="H289" s="28"/>
      <c r="I289" s="36"/>
      <c r="J289" s="28"/>
      <c r="K289" s="28"/>
      <c r="L289" s="36"/>
      <c r="M289" s="28"/>
      <c r="N289" s="36"/>
      <c r="O289" s="28"/>
      <c r="P289" s="28"/>
      <c r="Q289" s="26" t="s">
        <v>1043</v>
      </c>
      <c r="AE289" s="30">
        <f t="shared" si="13"/>
        <v>0</v>
      </c>
    </row>
    <row r="290" spans="1:31" ht="23.1" customHeight="1">
      <c r="A290" s="21" t="s">
        <v>1045</v>
      </c>
      <c r="B290" s="21" t="s">
        <v>1741</v>
      </c>
      <c r="C290" s="21" t="s">
        <v>1046</v>
      </c>
      <c r="D290" s="26" t="s">
        <v>1039</v>
      </c>
      <c r="E290" s="26" t="s">
        <v>1048</v>
      </c>
      <c r="F290" s="23" t="s">
        <v>626</v>
      </c>
      <c r="G290" s="27">
        <v>8</v>
      </c>
      <c r="H290" s="28"/>
      <c r="I290" s="36"/>
      <c r="J290" s="28"/>
      <c r="K290" s="28"/>
      <c r="L290" s="36"/>
      <c r="M290" s="28"/>
      <c r="N290" s="36"/>
      <c r="O290" s="28"/>
      <c r="P290" s="28"/>
      <c r="Q290" s="26" t="s">
        <v>1047</v>
      </c>
      <c r="AE290" s="30">
        <f t="shared" si="13"/>
        <v>0</v>
      </c>
    </row>
    <row r="291" spans="1:31" ht="23.1" customHeight="1">
      <c r="A291" s="21" t="s">
        <v>1061</v>
      </c>
      <c r="B291" s="21" t="s">
        <v>1741</v>
      </c>
      <c r="C291" s="21" t="s">
        <v>1062</v>
      </c>
      <c r="D291" s="26" t="s">
        <v>1039</v>
      </c>
      <c r="E291" s="26" t="s">
        <v>1064</v>
      </c>
      <c r="F291" s="23" t="s">
        <v>626</v>
      </c>
      <c r="G291" s="27">
        <v>7</v>
      </c>
      <c r="H291" s="28"/>
      <c r="I291" s="36"/>
      <c r="J291" s="28"/>
      <c r="K291" s="28"/>
      <c r="L291" s="36"/>
      <c r="M291" s="28"/>
      <c r="N291" s="36"/>
      <c r="O291" s="28"/>
      <c r="P291" s="28"/>
      <c r="Q291" s="26" t="s">
        <v>1063</v>
      </c>
      <c r="AE291" s="30">
        <f t="shared" si="13"/>
        <v>0</v>
      </c>
    </row>
    <row r="292" spans="1:31" ht="23.1" customHeight="1">
      <c r="A292" s="21" t="s">
        <v>1074</v>
      </c>
      <c r="B292" s="21" t="s">
        <v>1741</v>
      </c>
      <c r="C292" s="21" t="s">
        <v>1075</v>
      </c>
      <c r="D292" s="26" t="s">
        <v>1072</v>
      </c>
      <c r="E292" s="26" t="s">
        <v>1077</v>
      </c>
      <c r="F292" s="23" t="s">
        <v>626</v>
      </c>
      <c r="G292" s="27">
        <v>2</v>
      </c>
      <c r="H292" s="28"/>
      <c r="I292" s="36"/>
      <c r="J292" s="28"/>
      <c r="K292" s="28"/>
      <c r="L292" s="36"/>
      <c r="M292" s="28"/>
      <c r="N292" s="36"/>
      <c r="O292" s="28"/>
      <c r="P292" s="28"/>
      <c r="Q292" s="26" t="s">
        <v>1076</v>
      </c>
      <c r="AE292" s="30">
        <f t="shared" si="13"/>
        <v>0</v>
      </c>
    </row>
    <row r="293" spans="1:31" ht="23.1" customHeight="1">
      <c r="A293" s="21" t="s">
        <v>1139</v>
      </c>
      <c r="B293" s="21" t="s">
        <v>1741</v>
      </c>
      <c r="C293" s="21" t="s">
        <v>1140</v>
      </c>
      <c r="D293" s="26" t="s">
        <v>1142</v>
      </c>
      <c r="E293" s="26" t="s">
        <v>1143</v>
      </c>
      <c r="F293" s="23" t="s">
        <v>107</v>
      </c>
      <c r="G293" s="27">
        <v>27</v>
      </c>
      <c r="H293" s="28"/>
      <c r="I293" s="36"/>
      <c r="J293" s="28"/>
      <c r="K293" s="28"/>
      <c r="L293" s="36"/>
      <c r="M293" s="28"/>
      <c r="N293" s="36"/>
      <c r="O293" s="28"/>
      <c r="P293" s="28"/>
      <c r="Q293" s="26" t="s">
        <v>1141</v>
      </c>
      <c r="AE293" s="30">
        <f t="shared" si="13"/>
        <v>0</v>
      </c>
    </row>
    <row r="294" spans="1:31" ht="23.1" customHeight="1">
      <c r="A294" s="21" t="s">
        <v>1197</v>
      </c>
      <c r="B294" s="21" t="s">
        <v>1741</v>
      </c>
      <c r="C294" s="21" t="s">
        <v>1198</v>
      </c>
      <c r="D294" s="26" t="s">
        <v>1200</v>
      </c>
      <c r="E294" s="26" t="s">
        <v>1020</v>
      </c>
      <c r="F294" s="23" t="s">
        <v>626</v>
      </c>
      <c r="G294" s="27">
        <v>1</v>
      </c>
      <c r="H294" s="28"/>
      <c r="I294" s="36"/>
      <c r="J294" s="28"/>
      <c r="K294" s="28"/>
      <c r="L294" s="36"/>
      <c r="M294" s="28"/>
      <c r="N294" s="36"/>
      <c r="O294" s="28"/>
      <c r="P294" s="28"/>
      <c r="Q294" s="26" t="s">
        <v>1199</v>
      </c>
      <c r="AE294" s="30">
        <f t="shared" si="13"/>
        <v>0</v>
      </c>
    </row>
    <row r="295" spans="1:31" ht="23.1" customHeight="1">
      <c r="D295" s="26"/>
      <c r="E295" s="26"/>
      <c r="F295" s="23"/>
      <c r="G295" s="27"/>
      <c r="H295" s="28"/>
      <c r="I295" s="36"/>
      <c r="J295" s="28"/>
      <c r="K295" s="28"/>
      <c r="L295" s="36"/>
      <c r="M295" s="28"/>
      <c r="N295" s="36"/>
      <c r="O295" s="28"/>
      <c r="P295" s="28"/>
      <c r="Q295" s="26"/>
      <c r="AE295" s="30">
        <f>TRUNC(SUM(AE264:AE294))</f>
        <v>0</v>
      </c>
    </row>
    <row r="296" spans="1:31" ht="23.1" customHeight="1">
      <c r="D296" s="26"/>
      <c r="E296" s="26"/>
      <c r="F296" s="23"/>
      <c r="G296" s="27"/>
      <c r="H296" s="28"/>
      <c r="I296" s="36"/>
      <c r="J296" s="28"/>
      <c r="K296" s="28"/>
      <c r="L296" s="36"/>
      <c r="M296" s="28"/>
      <c r="N296" s="36"/>
      <c r="O296" s="28"/>
      <c r="P296" s="28"/>
      <c r="Q296" s="26"/>
    </row>
    <row r="297" spans="1:31" ht="23.1" customHeight="1">
      <c r="D297" s="26"/>
      <c r="E297" s="26"/>
      <c r="F297" s="23"/>
      <c r="G297" s="27"/>
      <c r="H297" s="28"/>
      <c r="I297" s="36"/>
      <c r="J297" s="28"/>
      <c r="K297" s="28"/>
      <c r="L297" s="36"/>
      <c r="M297" s="28"/>
      <c r="N297" s="36"/>
      <c r="O297" s="28"/>
      <c r="P297" s="28"/>
      <c r="Q297" s="26"/>
    </row>
    <row r="298" spans="1:31" ht="23.1" customHeight="1">
      <c r="D298" s="26"/>
      <c r="E298" s="26"/>
      <c r="F298" s="23"/>
      <c r="G298" s="27"/>
      <c r="H298" s="28"/>
      <c r="I298" s="36"/>
      <c r="J298" s="28"/>
      <c r="K298" s="28"/>
      <c r="L298" s="36"/>
      <c r="M298" s="28"/>
      <c r="N298" s="36"/>
      <c r="O298" s="28"/>
      <c r="P298" s="28"/>
      <c r="Q298" s="26"/>
    </row>
    <row r="299" spans="1:31" ht="23.1" customHeight="1">
      <c r="D299" s="26"/>
      <c r="E299" s="26"/>
      <c r="F299" s="23"/>
      <c r="G299" s="27"/>
      <c r="H299" s="28"/>
      <c r="I299" s="36"/>
      <c r="J299" s="28"/>
      <c r="K299" s="28"/>
      <c r="L299" s="36"/>
      <c r="M299" s="28"/>
      <c r="N299" s="36"/>
      <c r="O299" s="28"/>
      <c r="P299" s="28"/>
      <c r="Q299" s="26"/>
    </row>
    <row r="300" spans="1:31" ht="23.1" customHeight="1">
      <c r="D300" s="26"/>
      <c r="E300" s="26"/>
      <c r="F300" s="23"/>
      <c r="G300" s="27"/>
      <c r="H300" s="28"/>
      <c r="I300" s="36"/>
      <c r="J300" s="28"/>
      <c r="K300" s="28"/>
      <c r="L300" s="36"/>
      <c r="M300" s="28"/>
      <c r="N300" s="36"/>
      <c r="O300" s="28"/>
      <c r="P300" s="28"/>
      <c r="Q300" s="26"/>
    </row>
    <row r="301" spans="1:31" ht="23.1" customHeight="1">
      <c r="D301" s="26"/>
      <c r="E301" s="26"/>
      <c r="F301" s="23"/>
      <c r="G301" s="27"/>
      <c r="H301" s="28"/>
      <c r="I301" s="36"/>
      <c r="J301" s="28"/>
      <c r="K301" s="28"/>
      <c r="L301" s="36"/>
      <c r="M301" s="28"/>
      <c r="N301" s="36"/>
      <c r="O301" s="28"/>
      <c r="P301" s="28"/>
      <c r="Q301" s="26"/>
    </row>
    <row r="302" spans="1:31" ht="23.1" customHeight="1">
      <c r="D302" s="26"/>
      <c r="E302" s="26"/>
      <c r="F302" s="23"/>
      <c r="G302" s="27"/>
      <c r="H302" s="28"/>
      <c r="I302" s="36"/>
      <c r="J302" s="28"/>
      <c r="K302" s="28"/>
      <c r="L302" s="36"/>
      <c r="M302" s="28"/>
      <c r="N302" s="36"/>
      <c r="O302" s="28"/>
      <c r="P302" s="28"/>
      <c r="Q302" s="26"/>
    </row>
    <row r="303" spans="1:31" ht="23.1" customHeight="1">
      <c r="D303" s="26"/>
      <c r="E303" s="26"/>
      <c r="F303" s="23"/>
      <c r="G303" s="27"/>
      <c r="H303" s="28"/>
      <c r="I303" s="36"/>
      <c r="J303" s="28"/>
      <c r="K303" s="28"/>
      <c r="L303" s="36"/>
      <c r="M303" s="28"/>
      <c r="N303" s="36"/>
      <c r="O303" s="28"/>
      <c r="P303" s="28"/>
      <c r="Q303" s="26"/>
    </row>
    <row r="304" spans="1:31" ht="23.1" customHeight="1">
      <c r="D304" s="26"/>
      <c r="E304" s="26"/>
      <c r="F304" s="23"/>
      <c r="G304" s="27"/>
      <c r="H304" s="28"/>
      <c r="I304" s="36"/>
      <c r="J304" s="28"/>
      <c r="K304" s="28"/>
      <c r="L304" s="36"/>
      <c r="M304" s="28"/>
      <c r="N304" s="36"/>
      <c r="O304" s="28"/>
      <c r="P304" s="28"/>
      <c r="Q304" s="26"/>
    </row>
    <row r="305" spans="1:31" ht="23.1" customHeight="1">
      <c r="D305" s="26"/>
      <c r="E305" s="26"/>
      <c r="F305" s="23"/>
      <c r="G305" s="27"/>
      <c r="H305" s="28"/>
      <c r="I305" s="36"/>
      <c r="J305" s="28"/>
      <c r="K305" s="28"/>
      <c r="L305" s="36"/>
      <c r="M305" s="28"/>
      <c r="N305" s="36"/>
      <c r="O305" s="28"/>
      <c r="P305" s="28"/>
      <c r="Q305" s="26"/>
    </row>
    <row r="306" spans="1:31" ht="23.1" customHeight="1">
      <c r="D306" s="26"/>
      <c r="E306" s="26"/>
      <c r="F306" s="23"/>
      <c r="G306" s="27"/>
      <c r="H306" s="28"/>
      <c r="I306" s="36"/>
      <c r="J306" s="28"/>
      <c r="K306" s="28"/>
      <c r="L306" s="36"/>
      <c r="M306" s="28"/>
      <c r="N306" s="36"/>
      <c r="O306" s="28"/>
      <c r="P306" s="28"/>
      <c r="Q306" s="26"/>
    </row>
    <row r="307" spans="1:31" ht="23.1" customHeight="1">
      <c r="D307" s="26"/>
      <c r="E307" s="26"/>
      <c r="F307" s="23"/>
      <c r="G307" s="27"/>
      <c r="H307" s="28"/>
      <c r="I307" s="36"/>
      <c r="J307" s="28"/>
      <c r="K307" s="28"/>
      <c r="L307" s="36"/>
      <c r="M307" s="28"/>
      <c r="N307" s="36"/>
      <c r="O307" s="28"/>
      <c r="P307" s="28"/>
      <c r="Q307" s="26"/>
    </row>
    <row r="308" spans="1:31" ht="23.1" customHeight="1">
      <c r="D308" s="26"/>
      <c r="E308" s="26"/>
      <c r="F308" s="23"/>
      <c r="G308" s="27"/>
      <c r="H308" s="28"/>
      <c r="I308" s="36"/>
      <c r="J308" s="28"/>
      <c r="K308" s="28"/>
      <c r="L308" s="36"/>
      <c r="M308" s="28"/>
      <c r="N308" s="36"/>
      <c r="O308" s="28"/>
      <c r="P308" s="28"/>
      <c r="Q308" s="26"/>
    </row>
    <row r="309" spans="1:31" ht="23.1" customHeight="1">
      <c r="D309" s="26"/>
      <c r="E309" s="26"/>
      <c r="F309" s="23"/>
      <c r="G309" s="27"/>
      <c r="H309" s="28"/>
      <c r="I309" s="36"/>
      <c r="J309" s="28"/>
      <c r="K309" s="28"/>
      <c r="L309" s="36"/>
      <c r="M309" s="28"/>
      <c r="N309" s="36"/>
      <c r="O309" s="28"/>
      <c r="P309" s="28"/>
      <c r="Q309" s="26"/>
    </row>
    <row r="310" spans="1:31" ht="23.1" customHeight="1">
      <c r="D310" s="26"/>
      <c r="E310" s="26"/>
      <c r="F310" s="23"/>
      <c r="G310" s="27"/>
      <c r="H310" s="28"/>
      <c r="I310" s="36"/>
      <c r="J310" s="28"/>
      <c r="K310" s="28"/>
      <c r="L310" s="36"/>
      <c r="M310" s="28"/>
      <c r="N310" s="36"/>
      <c r="O310" s="28"/>
      <c r="P310" s="28"/>
      <c r="Q310" s="26"/>
    </row>
    <row r="311" spans="1:31" ht="23.1" customHeight="1">
      <c r="D311" s="26"/>
      <c r="E311" s="26"/>
      <c r="F311" s="23"/>
      <c r="G311" s="27"/>
      <c r="H311" s="28"/>
      <c r="I311" s="36"/>
      <c r="J311" s="28"/>
      <c r="K311" s="28"/>
      <c r="L311" s="36"/>
      <c r="M311" s="28"/>
      <c r="N311" s="36"/>
      <c r="O311" s="28"/>
      <c r="P311" s="28"/>
      <c r="Q311" s="26"/>
    </row>
    <row r="312" spans="1:31" ht="23.1" customHeight="1">
      <c r="D312" s="26"/>
      <c r="E312" s="26"/>
      <c r="F312" s="23"/>
      <c r="G312" s="27"/>
      <c r="H312" s="28"/>
      <c r="I312" s="36"/>
      <c r="J312" s="28"/>
      <c r="K312" s="28"/>
      <c r="L312" s="36"/>
      <c r="M312" s="28"/>
      <c r="N312" s="36"/>
      <c r="O312" s="28"/>
      <c r="P312" s="28"/>
      <c r="Q312" s="26"/>
    </row>
    <row r="313" spans="1:31" ht="23.1" customHeight="1">
      <c r="D313" s="26"/>
      <c r="E313" s="26"/>
      <c r="F313" s="23"/>
      <c r="G313" s="27"/>
      <c r="H313" s="28"/>
      <c r="I313" s="36"/>
      <c r="J313" s="28"/>
      <c r="K313" s="28"/>
      <c r="L313" s="36"/>
      <c r="M313" s="28"/>
      <c r="N313" s="36"/>
      <c r="O313" s="28"/>
      <c r="P313" s="28"/>
      <c r="Q313" s="26"/>
    </row>
    <row r="314" spans="1:31" ht="23.1" customHeight="1">
      <c r="D314" s="26"/>
      <c r="E314" s="26"/>
      <c r="F314" s="23"/>
      <c r="G314" s="27"/>
      <c r="H314" s="28"/>
      <c r="I314" s="36"/>
      <c r="J314" s="28"/>
      <c r="K314" s="28"/>
      <c r="L314" s="36"/>
      <c r="M314" s="28"/>
      <c r="N314" s="36"/>
      <c r="O314" s="28"/>
      <c r="P314" s="28"/>
      <c r="Q314" s="26"/>
    </row>
    <row r="315" spans="1:31" ht="23.1" customHeight="1">
      <c r="B315" s="21" t="s">
        <v>1735</v>
      </c>
      <c r="D315" s="26" t="s">
        <v>1736</v>
      </c>
      <c r="E315" s="26"/>
      <c r="F315" s="23"/>
      <c r="G315" s="27"/>
      <c r="H315" s="28"/>
      <c r="I315" s="36">
        <f>TRUNC(SUM(I264:I314))</f>
        <v>0</v>
      </c>
      <c r="J315" s="28"/>
      <c r="K315" s="28"/>
      <c r="L315" s="36">
        <f>TRUNC(SUM(L264:L314))</f>
        <v>0</v>
      </c>
      <c r="M315" s="28"/>
      <c r="N315" s="36">
        <f>TRUNC(SUM(N264:N314))</f>
        <v>0</v>
      </c>
      <c r="O315" s="28" t="str">
        <f>IF((H315+K315+M315)=0, "", (H315+K315+M315))</f>
        <v/>
      </c>
      <c r="P315" s="28">
        <f>TRUNC(SUM(P264:P314))</f>
        <v>0</v>
      </c>
      <c r="Q315" s="26"/>
    </row>
    <row r="316" spans="1:31" ht="23.1" customHeight="1">
      <c r="B316" s="21" t="s">
        <v>1798</v>
      </c>
      <c r="D316" s="155" t="s">
        <v>1750</v>
      </c>
      <c r="E316" s="156"/>
      <c r="F316" s="156"/>
      <c r="G316" s="156"/>
      <c r="H316" s="156"/>
      <c r="I316" s="156"/>
      <c r="J316" s="156"/>
      <c r="K316" s="156"/>
      <c r="L316" s="156"/>
      <c r="M316" s="156"/>
      <c r="N316" s="156"/>
      <c r="O316" s="156"/>
      <c r="P316" s="156"/>
      <c r="Q316" s="157"/>
    </row>
    <row r="317" spans="1:31" ht="23.1" customHeight="1">
      <c r="A317" s="21" t="s">
        <v>1234</v>
      </c>
      <c r="B317" s="21" t="s">
        <v>1742</v>
      </c>
      <c r="C317" s="21" t="s">
        <v>1235</v>
      </c>
      <c r="D317" s="26" t="s">
        <v>121</v>
      </c>
      <c r="E317" s="26" t="s">
        <v>122</v>
      </c>
      <c r="F317" s="23" t="s">
        <v>107</v>
      </c>
      <c r="G317" s="27">
        <v>27</v>
      </c>
      <c r="H317" s="28"/>
      <c r="I317" s="36"/>
      <c r="J317" s="28"/>
      <c r="K317" s="28"/>
      <c r="L317" s="36"/>
      <c r="M317" s="28"/>
      <c r="N317" s="36"/>
      <c r="O317" s="28" t="str">
        <f t="shared" ref="O317:O332" si="14">IF((H317+K317+M317)=0, "", (H317+K317+M317))</f>
        <v/>
      </c>
      <c r="P317" s="28">
        <f t="shared" ref="P317:P332" si="15">SUM(I317,L317,N317)</f>
        <v>0</v>
      </c>
      <c r="Q317" s="26" t="s">
        <v>1236</v>
      </c>
      <c r="AB317" s="30">
        <f>J317*H317</f>
        <v>0</v>
      </c>
      <c r="AC317" s="30">
        <f>J317*H317</f>
        <v>0</v>
      </c>
      <c r="AE317" s="30">
        <f>L317</f>
        <v>0</v>
      </c>
    </row>
    <row r="318" spans="1:31" ht="23.1" customHeight="1">
      <c r="A318" s="21" t="s">
        <v>1255</v>
      </c>
      <c r="B318" s="21" t="s">
        <v>1742</v>
      </c>
      <c r="C318" s="21" t="s">
        <v>1256</v>
      </c>
      <c r="D318" s="26" t="s">
        <v>146</v>
      </c>
      <c r="E318" s="26" t="s">
        <v>147</v>
      </c>
      <c r="F318" s="23" t="s">
        <v>134</v>
      </c>
      <c r="G318" s="27">
        <v>1</v>
      </c>
      <c r="H318" s="28"/>
      <c r="I318" s="36"/>
      <c r="J318" s="28"/>
      <c r="K318" s="28"/>
      <c r="L318" s="36"/>
      <c r="M318" s="28"/>
      <c r="N318" s="36"/>
      <c r="O318" s="28" t="str">
        <f t="shared" si="14"/>
        <v/>
      </c>
      <c r="P318" s="28">
        <f t="shared" si="15"/>
        <v>0</v>
      </c>
      <c r="Q318" s="26" t="s">
        <v>1257</v>
      </c>
      <c r="AE318" s="30">
        <f>L318</f>
        <v>0</v>
      </c>
    </row>
    <row r="319" spans="1:31" ht="23.1" customHeight="1">
      <c r="A319" s="21" t="s">
        <v>814</v>
      </c>
      <c r="B319" s="21" t="s">
        <v>1742</v>
      </c>
      <c r="C319" s="21" t="s">
        <v>289</v>
      </c>
      <c r="D319" s="26" t="s">
        <v>287</v>
      </c>
      <c r="E319" s="26" t="s">
        <v>290</v>
      </c>
      <c r="F319" s="23" t="s">
        <v>134</v>
      </c>
      <c r="G319" s="27">
        <v>2</v>
      </c>
      <c r="H319" s="28"/>
      <c r="I319" s="36"/>
      <c r="J319" s="28"/>
      <c r="K319" s="28"/>
      <c r="L319" s="36"/>
      <c r="M319" s="28"/>
      <c r="N319" s="36"/>
      <c r="O319" s="28" t="str">
        <f t="shared" si="14"/>
        <v/>
      </c>
      <c r="P319" s="28">
        <f t="shared" si="15"/>
        <v>0</v>
      </c>
      <c r="Q319" s="26"/>
    </row>
    <row r="320" spans="1:31" ht="23.1" customHeight="1">
      <c r="A320" s="21" t="s">
        <v>767</v>
      </c>
      <c r="B320" s="21" t="s">
        <v>1742</v>
      </c>
      <c r="C320" s="21" t="s">
        <v>182</v>
      </c>
      <c r="D320" s="26" t="s">
        <v>183</v>
      </c>
      <c r="E320" s="26" t="s">
        <v>184</v>
      </c>
      <c r="F320" s="23" t="s">
        <v>134</v>
      </c>
      <c r="G320" s="27">
        <v>3</v>
      </c>
      <c r="H320" s="28"/>
      <c r="I320" s="36"/>
      <c r="J320" s="28"/>
      <c r="K320" s="28"/>
      <c r="L320" s="36"/>
      <c r="M320" s="28"/>
      <c r="N320" s="36"/>
      <c r="O320" s="28" t="str">
        <f t="shared" si="14"/>
        <v/>
      </c>
      <c r="P320" s="28">
        <f t="shared" si="15"/>
        <v>0</v>
      </c>
      <c r="Q320" s="26"/>
    </row>
    <row r="321" spans="1:31" ht="23.1" customHeight="1">
      <c r="A321" s="21" t="s">
        <v>1276</v>
      </c>
      <c r="B321" s="21" t="s">
        <v>1742</v>
      </c>
      <c r="C321" s="21" t="s">
        <v>1277</v>
      </c>
      <c r="D321" s="26" t="s">
        <v>205</v>
      </c>
      <c r="E321" s="26" t="s">
        <v>208</v>
      </c>
      <c r="F321" s="23" t="s">
        <v>134</v>
      </c>
      <c r="G321" s="27">
        <v>2</v>
      </c>
      <c r="H321" s="28"/>
      <c r="I321" s="36"/>
      <c r="J321" s="28"/>
      <c r="K321" s="28"/>
      <c r="L321" s="36"/>
      <c r="M321" s="28"/>
      <c r="N321" s="36"/>
      <c r="O321" s="28" t="str">
        <f t="shared" si="14"/>
        <v/>
      </c>
      <c r="P321" s="28">
        <f t="shared" si="15"/>
        <v>0</v>
      </c>
      <c r="Q321" s="26" t="s">
        <v>1278</v>
      </c>
      <c r="AE321" s="30">
        <f>L321</f>
        <v>0</v>
      </c>
    </row>
    <row r="322" spans="1:31" ht="23.1" customHeight="1">
      <c r="A322" s="21" t="s">
        <v>1390</v>
      </c>
      <c r="B322" s="21" t="s">
        <v>1742</v>
      </c>
      <c r="C322" s="21" t="s">
        <v>1391</v>
      </c>
      <c r="D322" s="26" t="s">
        <v>332</v>
      </c>
      <c r="E322" s="26" t="s">
        <v>345</v>
      </c>
      <c r="F322" s="23" t="s">
        <v>107</v>
      </c>
      <c r="G322" s="27">
        <v>40</v>
      </c>
      <c r="H322" s="28"/>
      <c r="I322" s="36"/>
      <c r="J322" s="28"/>
      <c r="K322" s="28"/>
      <c r="L322" s="36"/>
      <c r="M322" s="28"/>
      <c r="N322" s="36"/>
      <c r="O322" s="28" t="str">
        <f t="shared" si="14"/>
        <v/>
      </c>
      <c r="P322" s="28">
        <f t="shared" si="15"/>
        <v>0</v>
      </c>
      <c r="Q322" s="26" t="s">
        <v>1392</v>
      </c>
      <c r="AC322" s="30">
        <f>J322*H322</f>
        <v>0</v>
      </c>
      <c r="AE322" s="30">
        <f>L322</f>
        <v>0</v>
      </c>
    </row>
    <row r="323" spans="1:31" ht="23.1" customHeight="1">
      <c r="A323" s="21" t="s">
        <v>1492</v>
      </c>
      <c r="B323" s="21" t="s">
        <v>1742</v>
      </c>
      <c r="C323" s="21" t="s">
        <v>1493</v>
      </c>
      <c r="D323" s="26" t="s">
        <v>418</v>
      </c>
      <c r="E323" s="26" t="s">
        <v>419</v>
      </c>
      <c r="F323" s="23" t="s">
        <v>134</v>
      </c>
      <c r="G323" s="27">
        <v>3</v>
      </c>
      <c r="H323" s="28"/>
      <c r="I323" s="36"/>
      <c r="J323" s="28"/>
      <c r="K323" s="28"/>
      <c r="L323" s="36"/>
      <c r="M323" s="28"/>
      <c r="N323" s="36"/>
      <c r="O323" s="28" t="str">
        <f t="shared" si="14"/>
        <v/>
      </c>
      <c r="P323" s="28">
        <f t="shared" si="15"/>
        <v>0</v>
      </c>
      <c r="Q323" s="26" t="s">
        <v>1494</v>
      </c>
      <c r="AE323" s="30">
        <f>L323</f>
        <v>0</v>
      </c>
    </row>
    <row r="324" spans="1:31" ht="23.1" customHeight="1">
      <c r="A324" s="21" t="s">
        <v>873</v>
      </c>
      <c r="B324" s="21" t="s">
        <v>1742</v>
      </c>
      <c r="C324" s="21" t="s">
        <v>420</v>
      </c>
      <c r="D324" s="26" t="s">
        <v>421</v>
      </c>
      <c r="E324" s="26" t="s">
        <v>422</v>
      </c>
      <c r="F324" s="23" t="s">
        <v>134</v>
      </c>
      <c r="G324" s="27">
        <v>3</v>
      </c>
      <c r="H324" s="28"/>
      <c r="I324" s="36"/>
      <c r="J324" s="28"/>
      <c r="K324" s="28"/>
      <c r="L324" s="36"/>
      <c r="M324" s="28"/>
      <c r="N324" s="36"/>
      <c r="O324" s="28" t="str">
        <f t="shared" si="14"/>
        <v/>
      </c>
      <c r="P324" s="28">
        <f t="shared" si="15"/>
        <v>0</v>
      </c>
      <c r="Q324" s="26"/>
    </row>
    <row r="325" spans="1:31" ht="23.1" customHeight="1">
      <c r="A325" s="21" t="s">
        <v>874</v>
      </c>
      <c r="B325" s="21" t="s">
        <v>1742</v>
      </c>
      <c r="C325" s="21" t="s">
        <v>423</v>
      </c>
      <c r="D325" s="26" t="s">
        <v>424</v>
      </c>
      <c r="E325" s="26" t="s">
        <v>425</v>
      </c>
      <c r="F325" s="23" t="s">
        <v>134</v>
      </c>
      <c r="G325" s="27">
        <v>1</v>
      </c>
      <c r="H325" s="28"/>
      <c r="I325" s="36"/>
      <c r="J325" s="28"/>
      <c r="K325" s="28"/>
      <c r="L325" s="36"/>
      <c r="M325" s="28"/>
      <c r="N325" s="36"/>
      <c r="O325" s="28" t="str">
        <f t="shared" si="14"/>
        <v/>
      </c>
      <c r="P325" s="28">
        <f t="shared" si="15"/>
        <v>0</v>
      </c>
      <c r="Q325" s="26"/>
    </row>
    <row r="326" spans="1:31" ht="23.1" customHeight="1">
      <c r="A326" s="21" t="s">
        <v>1495</v>
      </c>
      <c r="B326" s="21" t="s">
        <v>1742</v>
      </c>
      <c r="C326" s="21" t="s">
        <v>1496</v>
      </c>
      <c r="D326" s="26" t="s">
        <v>430</v>
      </c>
      <c r="E326" s="26" t="s">
        <v>431</v>
      </c>
      <c r="F326" s="23" t="s">
        <v>432</v>
      </c>
      <c r="G326" s="27">
        <v>1</v>
      </c>
      <c r="H326" s="28"/>
      <c r="I326" s="36"/>
      <c r="J326" s="28"/>
      <c r="K326" s="28"/>
      <c r="L326" s="36"/>
      <c r="M326" s="28"/>
      <c r="N326" s="36"/>
      <c r="O326" s="28" t="str">
        <f t="shared" si="14"/>
        <v/>
      </c>
      <c r="P326" s="28">
        <f t="shared" si="15"/>
        <v>0</v>
      </c>
      <c r="Q326" s="26" t="s">
        <v>1497</v>
      </c>
      <c r="AE326" s="30">
        <f t="shared" ref="AE326:AE332" si="16">L326</f>
        <v>0</v>
      </c>
    </row>
    <row r="327" spans="1:31" ht="23.1" customHeight="1">
      <c r="A327" s="21" t="s">
        <v>1522</v>
      </c>
      <c r="B327" s="21" t="s">
        <v>1742</v>
      </c>
      <c r="C327" s="21" t="s">
        <v>1523</v>
      </c>
      <c r="D327" s="26" t="s">
        <v>465</v>
      </c>
      <c r="E327" s="26" t="s">
        <v>468</v>
      </c>
      <c r="F327" s="23" t="s">
        <v>134</v>
      </c>
      <c r="G327" s="27">
        <v>3</v>
      </c>
      <c r="H327" s="28"/>
      <c r="I327" s="36"/>
      <c r="J327" s="28"/>
      <c r="K327" s="28"/>
      <c r="L327" s="36"/>
      <c r="M327" s="28"/>
      <c r="N327" s="36"/>
      <c r="O327" s="28" t="str">
        <f t="shared" si="14"/>
        <v/>
      </c>
      <c r="P327" s="28">
        <f t="shared" si="15"/>
        <v>0</v>
      </c>
      <c r="Q327" s="26" t="s">
        <v>1524</v>
      </c>
      <c r="AE327" s="30">
        <f t="shared" si="16"/>
        <v>0</v>
      </c>
    </row>
    <row r="328" spans="1:31" ht="23.1" customHeight="1">
      <c r="A328" s="21" t="s">
        <v>1069</v>
      </c>
      <c r="B328" s="21" t="s">
        <v>1742</v>
      </c>
      <c r="C328" s="21" t="s">
        <v>1070</v>
      </c>
      <c r="D328" s="26" t="s">
        <v>1072</v>
      </c>
      <c r="E328" s="26" t="s">
        <v>1073</v>
      </c>
      <c r="F328" s="23" t="s">
        <v>626</v>
      </c>
      <c r="G328" s="27">
        <v>2</v>
      </c>
      <c r="H328" s="28"/>
      <c r="I328" s="36"/>
      <c r="J328" s="28"/>
      <c r="K328" s="28"/>
      <c r="L328" s="36"/>
      <c r="M328" s="28"/>
      <c r="N328" s="36"/>
      <c r="O328" s="28" t="str">
        <f t="shared" si="14"/>
        <v/>
      </c>
      <c r="P328" s="28">
        <f t="shared" si="15"/>
        <v>0</v>
      </c>
      <c r="Q328" s="26" t="s">
        <v>1071</v>
      </c>
      <c r="AE328" s="30">
        <f t="shared" si="16"/>
        <v>0</v>
      </c>
    </row>
    <row r="329" spans="1:31" ht="23.1" customHeight="1">
      <c r="A329" s="21" t="s">
        <v>1134</v>
      </c>
      <c r="B329" s="21" t="s">
        <v>1742</v>
      </c>
      <c r="C329" s="21" t="s">
        <v>1135</v>
      </c>
      <c r="D329" s="26" t="s">
        <v>1137</v>
      </c>
      <c r="E329" s="26" t="s">
        <v>1138</v>
      </c>
      <c r="F329" s="23" t="s">
        <v>626</v>
      </c>
      <c r="G329" s="27">
        <v>1</v>
      </c>
      <c r="H329" s="28"/>
      <c r="I329" s="36"/>
      <c r="J329" s="28"/>
      <c r="K329" s="28"/>
      <c r="L329" s="36"/>
      <c r="M329" s="28"/>
      <c r="N329" s="36"/>
      <c r="O329" s="28" t="str">
        <f t="shared" si="14"/>
        <v/>
      </c>
      <c r="P329" s="28">
        <f t="shared" si="15"/>
        <v>0</v>
      </c>
      <c r="Q329" s="26" t="s">
        <v>1136</v>
      </c>
      <c r="AE329" s="30">
        <f t="shared" si="16"/>
        <v>0</v>
      </c>
    </row>
    <row r="330" spans="1:31" ht="23.1" customHeight="1">
      <c r="A330" s="21" t="s">
        <v>1154</v>
      </c>
      <c r="B330" s="21" t="s">
        <v>1742</v>
      </c>
      <c r="C330" s="21" t="s">
        <v>1155</v>
      </c>
      <c r="D330" s="26" t="s">
        <v>625</v>
      </c>
      <c r="E330" s="26" t="s">
        <v>111</v>
      </c>
      <c r="F330" s="23" t="s">
        <v>626</v>
      </c>
      <c r="G330" s="27">
        <v>2</v>
      </c>
      <c r="H330" s="28"/>
      <c r="I330" s="36"/>
      <c r="J330" s="28"/>
      <c r="K330" s="28"/>
      <c r="L330" s="36"/>
      <c r="M330" s="28"/>
      <c r="N330" s="36"/>
      <c r="O330" s="28" t="str">
        <f t="shared" si="14"/>
        <v/>
      </c>
      <c r="P330" s="28">
        <f t="shared" si="15"/>
        <v>0</v>
      </c>
      <c r="Q330" s="26" t="s">
        <v>1156</v>
      </c>
      <c r="AE330" s="30">
        <f t="shared" si="16"/>
        <v>0</v>
      </c>
    </row>
    <row r="331" spans="1:31" ht="23.1" customHeight="1">
      <c r="A331" s="21" t="s">
        <v>1201</v>
      </c>
      <c r="B331" s="21" t="s">
        <v>1742</v>
      </c>
      <c r="C331" s="21" t="s">
        <v>1202</v>
      </c>
      <c r="D331" s="26" t="s">
        <v>1200</v>
      </c>
      <c r="E331" s="26" t="s">
        <v>1021</v>
      </c>
      <c r="F331" s="23" t="s">
        <v>626</v>
      </c>
      <c r="G331" s="27">
        <v>1</v>
      </c>
      <c r="H331" s="28"/>
      <c r="I331" s="36"/>
      <c r="J331" s="28"/>
      <c r="K331" s="28"/>
      <c r="L331" s="36"/>
      <c r="M331" s="28"/>
      <c r="N331" s="36"/>
      <c r="O331" s="28" t="str">
        <f t="shared" si="14"/>
        <v/>
      </c>
      <c r="P331" s="28">
        <f t="shared" si="15"/>
        <v>0</v>
      </c>
      <c r="Q331" s="26" t="s">
        <v>1203</v>
      </c>
      <c r="AE331" s="30">
        <f t="shared" si="16"/>
        <v>0</v>
      </c>
    </row>
    <row r="332" spans="1:31" ht="23.1" customHeight="1">
      <c r="A332" s="21" t="s">
        <v>1207</v>
      </c>
      <c r="B332" s="21" t="s">
        <v>1742</v>
      </c>
      <c r="C332" s="21" t="s">
        <v>1208</v>
      </c>
      <c r="D332" s="26" t="s">
        <v>1200</v>
      </c>
      <c r="E332" s="26" t="s">
        <v>1023</v>
      </c>
      <c r="F332" s="23" t="s">
        <v>626</v>
      </c>
      <c r="G332" s="27">
        <v>1</v>
      </c>
      <c r="H332" s="28"/>
      <c r="I332" s="36"/>
      <c r="J332" s="28"/>
      <c r="K332" s="28"/>
      <c r="L332" s="36"/>
      <c r="M332" s="28"/>
      <c r="N332" s="36"/>
      <c r="O332" s="28" t="str">
        <f t="shared" si="14"/>
        <v/>
      </c>
      <c r="P332" s="28">
        <f t="shared" si="15"/>
        <v>0</v>
      </c>
      <c r="Q332" s="26" t="s">
        <v>1209</v>
      </c>
      <c r="AE332" s="30">
        <f t="shared" si="16"/>
        <v>0</v>
      </c>
    </row>
    <row r="333" spans="1:31" ht="23.1" customHeight="1">
      <c r="D333" s="26"/>
      <c r="E333" s="26"/>
      <c r="F333" s="23"/>
      <c r="G333" s="27"/>
      <c r="H333" s="28"/>
      <c r="I333" s="36"/>
      <c r="J333" s="28"/>
      <c r="K333" s="28"/>
      <c r="L333" s="36"/>
      <c r="M333" s="28"/>
      <c r="N333" s="36"/>
      <c r="O333" s="28"/>
      <c r="P333" s="28"/>
      <c r="Q333" s="26"/>
      <c r="AE333" s="30">
        <f>TRUNC(SUM(AE316:AE332))</f>
        <v>0</v>
      </c>
    </row>
    <row r="334" spans="1:31" ht="23.1" customHeight="1">
      <c r="D334" s="26"/>
      <c r="E334" s="26"/>
      <c r="F334" s="23"/>
      <c r="G334" s="27"/>
      <c r="H334" s="28"/>
      <c r="I334" s="36"/>
      <c r="J334" s="28"/>
      <c r="K334" s="28"/>
      <c r="L334" s="36"/>
      <c r="M334" s="28"/>
      <c r="N334" s="36"/>
      <c r="O334" s="28"/>
      <c r="P334" s="28"/>
      <c r="Q334" s="26"/>
    </row>
    <row r="335" spans="1:31" ht="23.1" customHeight="1">
      <c r="D335" s="26"/>
      <c r="E335" s="26"/>
      <c r="F335" s="23"/>
      <c r="G335" s="27"/>
      <c r="H335" s="28"/>
      <c r="I335" s="36"/>
      <c r="J335" s="28"/>
      <c r="K335" s="28"/>
      <c r="L335" s="36"/>
      <c r="M335" s="28"/>
      <c r="N335" s="36"/>
      <c r="O335" s="28"/>
      <c r="P335" s="28"/>
      <c r="Q335" s="26"/>
    </row>
    <row r="336" spans="1:31" ht="23.1" customHeight="1">
      <c r="D336" s="26"/>
      <c r="E336" s="26"/>
      <c r="F336" s="23"/>
      <c r="G336" s="27"/>
      <c r="H336" s="28"/>
      <c r="I336" s="36"/>
      <c r="J336" s="28"/>
      <c r="K336" s="28"/>
      <c r="L336" s="36"/>
      <c r="M336" s="28"/>
      <c r="N336" s="36"/>
      <c r="O336" s="28"/>
      <c r="P336" s="28"/>
      <c r="Q336" s="26"/>
    </row>
    <row r="337" spans="1:31" ht="23.1" customHeight="1">
      <c r="D337" s="26"/>
      <c r="E337" s="26"/>
      <c r="F337" s="23"/>
      <c r="G337" s="27"/>
      <c r="H337" s="28"/>
      <c r="I337" s="36"/>
      <c r="J337" s="28"/>
      <c r="K337" s="28"/>
      <c r="L337" s="36"/>
      <c r="M337" s="28"/>
      <c r="N337" s="36"/>
      <c r="O337" s="28"/>
      <c r="P337" s="28"/>
      <c r="Q337" s="26"/>
    </row>
    <row r="338" spans="1:31" ht="23.1" customHeight="1">
      <c r="D338" s="26"/>
      <c r="E338" s="26"/>
      <c r="F338" s="23"/>
      <c r="G338" s="27"/>
      <c r="H338" s="28"/>
      <c r="I338" s="36"/>
      <c r="J338" s="28"/>
      <c r="K338" s="28"/>
      <c r="L338" s="36"/>
      <c r="M338" s="28"/>
      <c r="N338" s="36"/>
      <c r="O338" s="28"/>
      <c r="P338" s="28"/>
      <c r="Q338" s="26"/>
    </row>
    <row r="339" spans="1:31" ht="23.1" customHeight="1">
      <c r="D339" s="26"/>
      <c r="E339" s="26"/>
      <c r="F339" s="23"/>
      <c r="G339" s="27"/>
      <c r="H339" s="28"/>
      <c r="I339" s="36"/>
      <c r="J339" s="28"/>
      <c r="K339" s="28"/>
      <c r="L339" s="36"/>
      <c r="M339" s="28"/>
      <c r="N339" s="36"/>
      <c r="O339" s="28"/>
      <c r="P339" s="28"/>
      <c r="Q339" s="26"/>
    </row>
    <row r="340" spans="1:31" ht="23.1" customHeight="1">
      <c r="D340" s="26"/>
      <c r="E340" s="26"/>
      <c r="F340" s="23"/>
      <c r="G340" s="27"/>
      <c r="H340" s="28"/>
      <c r="I340" s="36"/>
      <c r="J340" s="28"/>
      <c r="K340" s="28"/>
      <c r="L340" s="36"/>
      <c r="M340" s="28"/>
      <c r="N340" s="36"/>
      <c r="O340" s="28"/>
      <c r="P340" s="28"/>
      <c r="Q340" s="26"/>
    </row>
    <row r="341" spans="1:31" ht="23.1" customHeight="1">
      <c r="B341" s="21" t="s">
        <v>1735</v>
      </c>
      <c r="D341" s="26" t="s">
        <v>1736</v>
      </c>
      <c r="E341" s="26"/>
      <c r="F341" s="23"/>
      <c r="G341" s="27"/>
      <c r="H341" s="28"/>
      <c r="I341" s="36">
        <f>TRUNC(SUM(I316:I340))</f>
        <v>0</v>
      </c>
      <c r="J341" s="28"/>
      <c r="K341" s="28"/>
      <c r="L341" s="36">
        <f>TRUNC(SUM(L316:L340))</f>
        <v>0</v>
      </c>
      <c r="M341" s="28"/>
      <c r="N341" s="36">
        <f>TRUNC(SUM(N316:N340))</f>
        <v>0</v>
      </c>
      <c r="O341" s="28" t="str">
        <f>IF((H341+K341+M341)=0, "", (H341+K341+M341))</f>
        <v/>
      </c>
      <c r="P341" s="28">
        <f>TRUNC(SUM(P316:P340))</f>
        <v>0</v>
      </c>
      <c r="Q341" s="26"/>
    </row>
    <row r="342" spans="1:31" ht="23.1" customHeight="1">
      <c r="B342" s="21" t="s">
        <v>1798</v>
      </c>
      <c r="D342" s="155" t="s">
        <v>1751</v>
      </c>
      <c r="E342" s="156"/>
      <c r="F342" s="156"/>
      <c r="G342" s="156"/>
      <c r="H342" s="156"/>
      <c r="I342" s="156"/>
      <c r="J342" s="156"/>
      <c r="K342" s="156"/>
      <c r="L342" s="156"/>
      <c r="M342" s="156"/>
      <c r="N342" s="156"/>
      <c r="O342" s="156"/>
      <c r="P342" s="156"/>
      <c r="Q342" s="157"/>
    </row>
    <row r="343" spans="1:31" ht="23.1" customHeight="1">
      <c r="A343" s="21" t="s">
        <v>1393</v>
      </c>
      <c r="B343" s="21" t="s">
        <v>1743</v>
      </c>
      <c r="C343" s="21" t="s">
        <v>1394</v>
      </c>
      <c r="D343" s="26" t="s">
        <v>332</v>
      </c>
      <c r="E343" s="26" t="s">
        <v>347</v>
      </c>
      <c r="F343" s="23" t="s">
        <v>107</v>
      </c>
      <c r="G343" s="27">
        <v>704</v>
      </c>
      <c r="H343" s="28"/>
      <c r="I343" s="36"/>
      <c r="J343" s="28"/>
      <c r="K343" s="28"/>
      <c r="L343" s="36"/>
      <c r="M343" s="28"/>
      <c r="N343" s="36"/>
      <c r="O343" s="28" t="str">
        <f t="shared" ref="O343:O374" si="17">IF((H343+K343+M343)=0, "", (H343+K343+M343))</f>
        <v/>
      </c>
      <c r="P343" s="28">
        <f t="shared" ref="P343:P374" si="18">SUM(I343,L343,N343)</f>
        <v>0</v>
      </c>
      <c r="Q343" s="26" t="s">
        <v>1395</v>
      </c>
      <c r="AC343" s="30">
        <f>J343*H343</f>
        <v>0</v>
      </c>
      <c r="AE343" s="30">
        <f t="shared" ref="AE343:AE349" si="19">L343</f>
        <v>0</v>
      </c>
    </row>
    <row r="344" spans="1:31" ht="23.1" customHeight="1">
      <c r="A344" s="21" t="s">
        <v>1282</v>
      </c>
      <c r="B344" s="21" t="s">
        <v>1743</v>
      </c>
      <c r="C344" s="21" t="s">
        <v>1283</v>
      </c>
      <c r="D344" s="26" t="s">
        <v>212</v>
      </c>
      <c r="E344" s="26" t="s">
        <v>213</v>
      </c>
      <c r="F344" s="23" t="s">
        <v>107</v>
      </c>
      <c r="G344" s="27">
        <v>21</v>
      </c>
      <c r="H344" s="28"/>
      <c r="I344" s="36"/>
      <c r="J344" s="28"/>
      <c r="K344" s="28"/>
      <c r="L344" s="36"/>
      <c r="M344" s="28"/>
      <c r="N344" s="36"/>
      <c r="O344" s="28" t="str">
        <f t="shared" si="17"/>
        <v/>
      </c>
      <c r="P344" s="28">
        <f t="shared" si="18"/>
        <v>0</v>
      </c>
      <c r="Q344" s="26" t="s">
        <v>1284</v>
      </c>
      <c r="AE344" s="30">
        <f t="shared" si="19"/>
        <v>0</v>
      </c>
    </row>
    <row r="345" spans="1:31" ht="23.1" customHeight="1">
      <c r="A345" s="21" t="s">
        <v>1285</v>
      </c>
      <c r="B345" s="21" t="s">
        <v>1743</v>
      </c>
      <c r="C345" s="21" t="s">
        <v>1286</v>
      </c>
      <c r="D345" s="26" t="s">
        <v>212</v>
      </c>
      <c r="E345" s="26" t="s">
        <v>215</v>
      </c>
      <c r="F345" s="23" t="s">
        <v>107</v>
      </c>
      <c r="G345" s="27">
        <v>113</v>
      </c>
      <c r="H345" s="28"/>
      <c r="I345" s="36"/>
      <c r="J345" s="28"/>
      <c r="K345" s="28"/>
      <c r="L345" s="36"/>
      <c r="M345" s="28"/>
      <c r="N345" s="36"/>
      <c r="O345" s="28" t="str">
        <f t="shared" si="17"/>
        <v/>
      </c>
      <c r="P345" s="28">
        <f t="shared" si="18"/>
        <v>0</v>
      </c>
      <c r="Q345" s="26" t="s">
        <v>1287</v>
      </c>
      <c r="AE345" s="30">
        <f t="shared" si="19"/>
        <v>0</v>
      </c>
    </row>
    <row r="346" spans="1:31" ht="23.1" customHeight="1">
      <c r="A346" s="21" t="s">
        <v>1288</v>
      </c>
      <c r="B346" s="21" t="s">
        <v>1743</v>
      </c>
      <c r="C346" s="21" t="s">
        <v>1289</v>
      </c>
      <c r="D346" s="26" t="s">
        <v>212</v>
      </c>
      <c r="E346" s="26" t="s">
        <v>217</v>
      </c>
      <c r="F346" s="23" t="s">
        <v>107</v>
      </c>
      <c r="G346" s="27">
        <v>21</v>
      </c>
      <c r="H346" s="28"/>
      <c r="I346" s="36"/>
      <c r="J346" s="28"/>
      <c r="K346" s="28"/>
      <c r="L346" s="36"/>
      <c r="M346" s="28"/>
      <c r="N346" s="36"/>
      <c r="O346" s="28" t="str">
        <f t="shared" si="17"/>
        <v/>
      </c>
      <c r="P346" s="28">
        <f t="shared" si="18"/>
        <v>0</v>
      </c>
      <c r="Q346" s="26" t="s">
        <v>1290</v>
      </c>
      <c r="AE346" s="30">
        <f t="shared" si="19"/>
        <v>0</v>
      </c>
    </row>
    <row r="347" spans="1:31" ht="23.1" customHeight="1">
      <c r="A347" s="21" t="s">
        <v>1291</v>
      </c>
      <c r="B347" s="21" t="s">
        <v>1743</v>
      </c>
      <c r="C347" s="21" t="s">
        <v>1292</v>
      </c>
      <c r="D347" s="26" t="s">
        <v>212</v>
      </c>
      <c r="E347" s="26" t="s">
        <v>219</v>
      </c>
      <c r="F347" s="23" t="s">
        <v>107</v>
      </c>
      <c r="G347" s="27">
        <v>113</v>
      </c>
      <c r="H347" s="28"/>
      <c r="I347" s="36"/>
      <c r="J347" s="28"/>
      <c r="K347" s="28"/>
      <c r="L347" s="36"/>
      <c r="M347" s="28"/>
      <c r="N347" s="36"/>
      <c r="O347" s="28" t="str">
        <f t="shared" si="17"/>
        <v/>
      </c>
      <c r="P347" s="28">
        <f t="shared" si="18"/>
        <v>0</v>
      </c>
      <c r="Q347" s="26" t="s">
        <v>1293</v>
      </c>
      <c r="AE347" s="30">
        <f t="shared" si="19"/>
        <v>0</v>
      </c>
    </row>
    <row r="348" spans="1:31" ht="23.1" customHeight="1">
      <c r="A348" s="21" t="s">
        <v>1294</v>
      </c>
      <c r="B348" s="21" t="s">
        <v>1743</v>
      </c>
      <c r="C348" s="21" t="s">
        <v>1295</v>
      </c>
      <c r="D348" s="26" t="s">
        <v>221</v>
      </c>
      <c r="E348" s="26" t="s">
        <v>222</v>
      </c>
      <c r="F348" s="23" t="s">
        <v>134</v>
      </c>
      <c r="G348" s="27">
        <v>7</v>
      </c>
      <c r="H348" s="28"/>
      <c r="I348" s="36"/>
      <c r="J348" s="28"/>
      <c r="K348" s="28"/>
      <c r="L348" s="36"/>
      <c r="M348" s="28"/>
      <c r="N348" s="36"/>
      <c r="O348" s="28" t="str">
        <f t="shared" si="17"/>
        <v/>
      </c>
      <c r="P348" s="28">
        <f t="shared" si="18"/>
        <v>0</v>
      </c>
      <c r="Q348" s="26" t="s">
        <v>1296</v>
      </c>
      <c r="AE348" s="30">
        <f t="shared" si="19"/>
        <v>0</v>
      </c>
    </row>
    <row r="349" spans="1:31" ht="23.1" customHeight="1">
      <c r="A349" s="21" t="s">
        <v>1297</v>
      </c>
      <c r="B349" s="21" t="s">
        <v>1743</v>
      </c>
      <c r="C349" s="21" t="s">
        <v>1298</v>
      </c>
      <c r="D349" s="26" t="s">
        <v>221</v>
      </c>
      <c r="E349" s="26" t="s">
        <v>224</v>
      </c>
      <c r="F349" s="23" t="s">
        <v>134</v>
      </c>
      <c r="G349" s="27">
        <v>4</v>
      </c>
      <c r="H349" s="28"/>
      <c r="I349" s="36"/>
      <c r="J349" s="28"/>
      <c r="K349" s="28"/>
      <c r="L349" s="36"/>
      <c r="M349" s="28"/>
      <c r="N349" s="36"/>
      <c r="O349" s="28" t="str">
        <f t="shared" si="17"/>
        <v/>
      </c>
      <c r="P349" s="28">
        <f t="shared" si="18"/>
        <v>0</v>
      </c>
      <c r="Q349" s="26" t="s">
        <v>1299</v>
      </c>
      <c r="AE349" s="30">
        <f t="shared" si="19"/>
        <v>0</v>
      </c>
    </row>
    <row r="350" spans="1:31" ht="23.1" customHeight="1">
      <c r="A350" s="21" t="s">
        <v>784</v>
      </c>
      <c r="B350" s="21" t="s">
        <v>1743</v>
      </c>
      <c r="C350" s="21" t="s">
        <v>225</v>
      </c>
      <c r="D350" s="26" t="s">
        <v>221</v>
      </c>
      <c r="E350" s="26" t="s">
        <v>226</v>
      </c>
      <c r="F350" s="23" t="s">
        <v>134</v>
      </c>
      <c r="G350" s="27">
        <v>132</v>
      </c>
      <c r="H350" s="28"/>
      <c r="I350" s="36"/>
      <c r="J350" s="28"/>
      <c r="K350" s="28"/>
      <c r="L350" s="36"/>
      <c r="M350" s="28"/>
      <c r="N350" s="36"/>
      <c r="O350" s="28" t="str">
        <f t="shared" si="17"/>
        <v/>
      </c>
      <c r="P350" s="28">
        <f t="shared" si="18"/>
        <v>0</v>
      </c>
      <c r="Q350" s="26"/>
    </row>
    <row r="351" spans="1:31" ht="23.1" customHeight="1">
      <c r="A351" s="21" t="s">
        <v>1300</v>
      </c>
      <c r="B351" s="21" t="s">
        <v>1743</v>
      </c>
      <c r="C351" s="21" t="s">
        <v>1301</v>
      </c>
      <c r="D351" s="26" t="s">
        <v>245</v>
      </c>
      <c r="E351" s="26" t="s">
        <v>246</v>
      </c>
      <c r="F351" s="23" t="s">
        <v>107</v>
      </c>
      <c r="G351" s="27">
        <v>428</v>
      </c>
      <c r="H351" s="28"/>
      <c r="I351" s="36"/>
      <c r="J351" s="28"/>
      <c r="K351" s="28"/>
      <c r="L351" s="36"/>
      <c r="M351" s="28"/>
      <c r="N351" s="36"/>
      <c r="O351" s="28" t="str">
        <f t="shared" si="17"/>
        <v/>
      </c>
      <c r="P351" s="28">
        <f t="shared" si="18"/>
        <v>0</v>
      </c>
      <c r="Q351" s="26" t="s">
        <v>1302</v>
      </c>
      <c r="AE351" s="30">
        <f t="shared" ref="AE351:AE371" si="20">L351</f>
        <v>0</v>
      </c>
    </row>
    <row r="352" spans="1:31" ht="23.1" customHeight="1">
      <c r="A352" s="21" t="s">
        <v>1303</v>
      </c>
      <c r="B352" s="21" t="s">
        <v>1743</v>
      </c>
      <c r="C352" s="21" t="s">
        <v>1304</v>
      </c>
      <c r="D352" s="26" t="s">
        <v>245</v>
      </c>
      <c r="E352" s="26" t="s">
        <v>248</v>
      </c>
      <c r="F352" s="23" t="s">
        <v>107</v>
      </c>
      <c r="G352" s="27">
        <v>49</v>
      </c>
      <c r="H352" s="28"/>
      <c r="I352" s="36"/>
      <c r="J352" s="28"/>
      <c r="K352" s="28"/>
      <c r="L352" s="36"/>
      <c r="M352" s="28"/>
      <c r="N352" s="36"/>
      <c r="O352" s="28" t="str">
        <f t="shared" si="17"/>
        <v/>
      </c>
      <c r="P352" s="28">
        <f t="shared" si="18"/>
        <v>0</v>
      </c>
      <c r="Q352" s="26" t="s">
        <v>1305</v>
      </c>
      <c r="AE352" s="30">
        <f t="shared" si="20"/>
        <v>0</v>
      </c>
    </row>
    <row r="353" spans="1:31" ht="23.1" customHeight="1">
      <c r="A353" s="21" t="s">
        <v>1306</v>
      </c>
      <c r="B353" s="21" t="s">
        <v>1743</v>
      </c>
      <c r="C353" s="21" t="s">
        <v>1307</v>
      </c>
      <c r="D353" s="26" t="s">
        <v>245</v>
      </c>
      <c r="E353" s="26" t="s">
        <v>250</v>
      </c>
      <c r="F353" s="23" t="s">
        <v>107</v>
      </c>
      <c r="G353" s="27">
        <v>15</v>
      </c>
      <c r="H353" s="28"/>
      <c r="I353" s="36"/>
      <c r="J353" s="28"/>
      <c r="K353" s="28"/>
      <c r="L353" s="36"/>
      <c r="M353" s="28"/>
      <c r="N353" s="36"/>
      <c r="O353" s="28" t="str">
        <f t="shared" si="17"/>
        <v/>
      </c>
      <c r="P353" s="28">
        <f t="shared" si="18"/>
        <v>0</v>
      </c>
      <c r="Q353" s="26" t="s">
        <v>1308</v>
      </c>
      <c r="AE353" s="30">
        <f t="shared" si="20"/>
        <v>0</v>
      </c>
    </row>
    <row r="354" spans="1:31" ht="23.1" customHeight="1">
      <c r="A354" s="21" t="s">
        <v>1309</v>
      </c>
      <c r="B354" s="21" t="s">
        <v>1743</v>
      </c>
      <c r="C354" s="21" t="s">
        <v>1310</v>
      </c>
      <c r="D354" s="26" t="s">
        <v>245</v>
      </c>
      <c r="E354" s="26" t="s">
        <v>252</v>
      </c>
      <c r="F354" s="23" t="s">
        <v>107</v>
      </c>
      <c r="G354" s="27">
        <v>15</v>
      </c>
      <c r="H354" s="28"/>
      <c r="I354" s="36"/>
      <c r="J354" s="28"/>
      <c r="K354" s="28"/>
      <c r="L354" s="36"/>
      <c r="M354" s="28"/>
      <c r="N354" s="36"/>
      <c r="O354" s="28" t="str">
        <f t="shared" si="17"/>
        <v/>
      </c>
      <c r="P354" s="28">
        <f t="shared" si="18"/>
        <v>0</v>
      </c>
      <c r="Q354" s="26" t="s">
        <v>1311</v>
      </c>
      <c r="AE354" s="30">
        <f t="shared" si="20"/>
        <v>0</v>
      </c>
    </row>
    <row r="355" spans="1:31" ht="23.1" customHeight="1">
      <c r="A355" s="21" t="s">
        <v>1312</v>
      </c>
      <c r="B355" s="21" t="s">
        <v>1743</v>
      </c>
      <c r="C355" s="21" t="s">
        <v>1313</v>
      </c>
      <c r="D355" s="26" t="s">
        <v>245</v>
      </c>
      <c r="E355" s="26" t="s">
        <v>254</v>
      </c>
      <c r="F355" s="23" t="s">
        <v>107</v>
      </c>
      <c r="G355" s="27">
        <v>65</v>
      </c>
      <c r="H355" s="28"/>
      <c r="I355" s="36"/>
      <c r="J355" s="28"/>
      <c r="K355" s="28"/>
      <c r="L355" s="36"/>
      <c r="M355" s="28"/>
      <c r="N355" s="36"/>
      <c r="O355" s="28" t="str">
        <f t="shared" si="17"/>
        <v/>
      </c>
      <c r="P355" s="28">
        <f t="shared" si="18"/>
        <v>0</v>
      </c>
      <c r="Q355" s="26" t="s">
        <v>1314</v>
      </c>
      <c r="AE355" s="30">
        <f t="shared" si="20"/>
        <v>0</v>
      </c>
    </row>
    <row r="356" spans="1:31" ht="23.1" customHeight="1">
      <c r="A356" s="21" t="s">
        <v>1315</v>
      </c>
      <c r="B356" s="21" t="s">
        <v>1743</v>
      </c>
      <c r="C356" s="21" t="s">
        <v>1316</v>
      </c>
      <c r="D356" s="26" t="s">
        <v>238</v>
      </c>
      <c r="E356" s="26" t="s">
        <v>239</v>
      </c>
      <c r="F356" s="23" t="s">
        <v>107</v>
      </c>
      <c r="G356" s="27">
        <v>6</v>
      </c>
      <c r="H356" s="28"/>
      <c r="I356" s="36"/>
      <c r="J356" s="28"/>
      <c r="K356" s="28"/>
      <c r="L356" s="36"/>
      <c r="M356" s="28"/>
      <c r="N356" s="36"/>
      <c r="O356" s="28" t="str">
        <f t="shared" si="17"/>
        <v/>
      </c>
      <c r="P356" s="28">
        <f t="shared" si="18"/>
        <v>0</v>
      </c>
      <c r="Q356" s="26" t="s">
        <v>1317</v>
      </c>
      <c r="AE356" s="30">
        <f t="shared" si="20"/>
        <v>0</v>
      </c>
    </row>
    <row r="357" spans="1:31" ht="23.1" customHeight="1">
      <c r="A357" s="21" t="s">
        <v>1318</v>
      </c>
      <c r="B357" s="21" t="s">
        <v>1743</v>
      </c>
      <c r="C357" s="21" t="s">
        <v>1319</v>
      </c>
      <c r="D357" s="26" t="s">
        <v>238</v>
      </c>
      <c r="E357" s="26" t="s">
        <v>241</v>
      </c>
      <c r="F357" s="23" t="s">
        <v>107</v>
      </c>
      <c r="G357" s="27">
        <v>21</v>
      </c>
      <c r="H357" s="28"/>
      <c r="I357" s="36"/>
      <c r="J357" s="28"/>
      <c r="K357" s="28"/>
      <c r="L357" s="36"/>
      <c r="M357" s="28"/>
      <c r="N357" s="36"/>
      <c r="O357" s="28" t="str">
        <f t="shared" si="17"/>
        <v/>
      </c>
      <c r="P357" s="28">
        <f t="shared" si="18"/>
        <v>0</v>
      </c>
      <c r="Q357" s="26" t="s">
        <v>1320</v>
      </c>
      <c r="AE357" s="30">
        <f t="shared" si="20"/>
        <v>0</v>
      </c>
    </row>
    <row r="358" spans="1:31" ht="23.1" customHeight="1">
      <c r="A358" s="21" t="s">
        <v>1321</v>
      </c>
      <c r="B358" s="21" t="s">
        <v>1743</v>
      </c>
      <c r="C358" s="21" t="s">
        <v>1322</v>
      </c>
      <c r="D358" s="26" t="s">
        <v>238</v>
      </c>
      <c r="E358" s="26" t="s">
        <v>256</v>
      </c>
      <c r="F358" s="23" t="s">
        <v>134</v>
      </c>
      <c r="G358" s="27">
        <v>6</v>
      </c>
      <c r="H358" s="28"/>
      <c r="I358" s="36"/>
      <c r="J358" s="28"/>
      <c r="K358" s="28"/>
      <c r="L358" s="36"/>
      <c r="M358" s="28"/>
      <c r="N358" s="36"/>
      <c r="O358" s="28" t="str">
        <f t="shared" si="17"/>
        <v/>
      </c>
      <c r="P358" s="28">
        <f t="shared" si="18"/>
        <v>0</v>
      </c>
      <c r="Q358" s="26" t="s">
        <v>1323</v>
      </c>
      <c r="AE358" s="30">
        <f t="shared" si="20"/>
        <v>0</v>
      </c>
    </row>
    <row r="359" spans="1:31" ht="23.1" customHeight="1">
      <c r="A359" s="21" t="s">
        <v>1324</v>
      </c>
      <c r="B359" s="21" t="s">
        <v>1743</v>
      </c>
      <c r="C359" s="21" t="s">
        <v>1325</v>
      </c>
      <c r="D359" s="26" t="s">
        <v>238</v>
      </c>
      <c r="E359" s="26" t="s">
        <v>258</v>
      </c>
      <c r="F359" s="23" t="s">
        <v>134</v>
      </c>
      <c r="G359" s="27">
        <v>3</v>
      </c>
      <c r="H359" s="28"/>
      <c r="I359" s="36"/>
      <c r="J359" s="28"/>
      <c r="K359" s="28"/>
      <c r="L359" s="36"/>
      <c r="M359" s="28"/>
      <c r="N359" s="36"/>
      <c r="O359" s="28" t="str">
        <f t="shared" si="17"/>
        <v/>
      </c>
      <c r="P359" s="28">
        <f t="shared" si="18"/>
        <v>0</v>
      </c>
      <c r="Q359" s="26" t="s">
        <v>1326</v>
      </c>
      <c r="AE359" s="30">
        <f t="shared" si="20"/>
        <v>0</v>
      </c>
    </row>
    <row r="360" spans="1:31" ht="23.1" customHeight="1">
      <c r="A360" s="21" t="s">
        <v>1327</v>
      </c>
      <c r="B360" s="21" t="s">
        <v>1743</v>
      </c>
      <c r="C360" s="21" t="s">
        <v>1328</v>
      </c>
      <c r="D360" s="26" t="s">
        <v>238</v>
      </c>
      <c r="E360" s="26" t="s">
        <v>260</v>
      </c>
      <c r="F360" s="23" t="s">
        <v>134</v>
      </c>
      <c r="G360" s="27">
        <v>2</v>
      </c>
      <c r="H360" s="28"/>
      <c r="I360" s="36"/>
      <c r="J360" s="28"/>
      <c r="K360" s="28"/>
      <c r="L360" s="36"/>
      <c r="M360" s="28"/>
      <c r="N360" s="36"/>
      <c r="O360" s="28" t="str">
        <f t="shared" si="17"/>
        <v/>
      </c>
      <c r="P360" s="28">
        <f t="shared" si="18"/>
        <v>0</v>
      </c>
      <c r="Q360" s="26" t="s">
        <v>1329</v>
      </c>
      <c r="AE360" s="30">
        <f t="shared" si="20"/>
        <v>0</v>
      </c>
    </row>
    <row r="361" spans="1:31" ht="23.1" customHeight="1">
      <c r="A361" s="21" t="s">
        <v>1330</v>
      </c>
      <c r="B361" s="21" t="s">
        <v>1743</v>
      </c>
      <c r="C361" s="21" t="s">
        <v>1331</v>
      </c>
      <c r="D361" s="26" t="s">
        <v>238</v>
      </c>
      <c r="E361" s="26" t="s">
        <v>262</v>
      </c>
      <c r="F361" s="23" t="s">
        <v>134</v>
      </c>
      <c r="G361" s="27">
        <v>2</v>
      </c>
      <c r="H361" s="28"/>
      <c r="I361" s="36"/>
      <c r="J361" s="28"/>
      <c r="K361" s="28"/>
      <c r="L361" s="36"/>
      <c r="M361" s="28"/>
      <c r="N361" s="36"/>
      <c r="O361" s="28" t="str">
        <f t="shared" si="17"/>
        <v/>
      </c>
      <c r="P361" s="28">
        <f t="shared" si="18"/>
        <v>0</v>
      </c>
      <c r="Q361" s="26" t="s">
        <v>1332</v>
      </c>
      <c r="AE361" s="30">
        <f t="shared" si="20"/>
        <v>0</v>
      </c>
    </row>
    <row r="362" spans="1:31" ht="23.1" customHeight="1">
      <c r="A362" s="21" t="s">
        <v>1333</v>
      </c>
      <c r="B362" s="21" t="s">
        <v>1743</v>
      </c>
      <c r="C362" s="21" t="s">
        <v>1334</v>
      </c>
      <c r="D362" s="26" t="s">
        <v>238</v>
      </c>
      <c r="E362" s="26" t="s">
        <v>264</v>
      </c>
      <c r="F362" s="23" t="s">
        <v>134</v>
      </c>
      <c r="G362" s="27">
        <v>2</v>
      </c>
      <c r="H362" s="28"/>
      <c r="I362" s="36"/>
      <c r="J362" s="28"/>
      <c r="K362" s="28"/>
      <c r="L362" s="36"/>
      <c r="M362" s="28"/>
      <c r="N362" s="36"/>
      <c r="O362" s="28" t="str">
        <f t="shared" si="17"/>
        <v/>
      </c>
      <c r="P362" s="28">
        <f t="shared" si="18"/>
        <v>0</v>
      </c>
      <c r="Q362" s="26" t="s">
        <v>1335</v>
      </c>
      <c r="AE362" s="30">
        <f t="shared" si="20"/>
        <v>0</v>
      </c>
    </row>
    <row r="363" spans="1:31" ht="23.1" customHeight="1">
      <c r="A363" s="21" t="s">
        <v>1336</v>
      </c>
      <c r="B363" s="21" t="s">
        <v>1743</v>
      </c>
      <c r="C363" s="21" t="s">
        <v>1337</v>
      </c>
      <c r="D363" s="26" t="s">
        <v>238</v>
      </c>
      <c r="E363" s="26" t="s">
        <v>266</v>
      </c>
      <c r="F363" s="23" t="s">
        <v>134</v>
      </c>
      <c r="G363" s="27">
        <v>3</v>
      </c>
      <c r="H363" s="28"/>
      <c r="I363" s="36"/>
      <c r="J363" s="28"/>
      <c r="K363" s="28"/>
      <c r="L363" s="36"/>
      <c r="M363" s="28"/>
      <c r="N363" s="36"/>
      <c r="O363" s="28" t="str">
        <f t="shared" si="17"/>
        <v/>
      </c>
      <c r="P363" s="28">
        <f t="shared" si="18"/>
        <v>0</v>
      </c>
      <c r="Q363" s="26" t="s">
        <v>1338</v>
      </c>
      <c r="AE363" s="30">
        <f t="shared" si="20"/>
        <v>0</v>
      </c>
    </row>
    <row r="364" spans="1:31" ht="23.1" customHeight="1">
      <c r="A364" s="21" t="s">
        <v>1339</v>
      </c>
      <c r="B364" s="21" t="s">
        <v>1743</v>
      </c>
      <c r="C364" s="21" t="s">
        <v>1340</v>
      </c>
      <c r="D364" s="26" t="s">
        <v>238</v>
      </c>
      <c r="E364" s="26" t="s">
        <v>268</v>
      </c>
      <c r="F364" s="23" t="s">
        <v>134</v>
      </c>
      <c r="G364" s="27">
        <v>1</v>
      </c>
      <c r="H364" s="28"/>
      <c r="I364" s="36"/>
      <c r="J364" s="28"/>
      <c r="K364" s="28"/>
      <c r="L364" s="36"/>
      <c r="M364" s="28"/>
      <c r="N364" s="36"/>
      <c r="O364" s="28" t="str">
        <f t="shared" si="17"/>
        <v/>
      </c>
      <c r="P364" s="28">
        <f t="shared" si="18"/>
        <v>0</v>
      </c>
      <c r="Q364" s="26" t="s">
        <v>1341</v>
      </c>
      <c r="AE364" s="30">
        <f t="shared" si="20"/>
        <v>0</v>
      </c>
    </row>
    <row r="365" spans="1:31" ht="23.1" customHeight="1">
      <c r="A365" s="21" t="s">
        <v>1342</v>
      </c>
      <c r="B365" s="21" t="s">
        <v>1743</v>
      </c>
      <c r="C365" s="21" t="s">
        <v>1343</v>
      </c>
      <c r="D365" s="26" t="s">
        <v>238</v>
      </c>
      <c r="E365" s="26" t="s">
        <v>270</v>
      </c>
      <c r="F365" s="23" t="s">
        <v>134</v>
      </c>
      <c r="G365" s="27">
        <v>8</v>
      </c>
      <c r="H365" s="28"/>
      <c r="I365" s="36"/>
      <c r="J365" s="28"/>
      <c r="K365" s="28"/>
      <c r="L365" s="36"/>
      <c r="M365" s="28"/>
      <c r="N365" s="36"/>
      <c r="O365" s="28" t="str">
        <f t="shared" si="17"/>
        <v/>
      </c>
      <c r="P365" s="28">
        <f t="shared" si="18"/>
        <v>0</v>
      </c>
      <c r="Q365" s="26" t="s">
        <v>1344</v>
      </c>
      <c r="AE365" s="30">
        <f t="shared" si="20"/>
        <v>0</v>
      </c>
    </row>
    <row r="366" spans="1:31" ht="23.1" customHeight="1">
      <c r="A366" s="21" t="s">
        <v>1345</v>
      </c>
      <c r="B366" s="21" t="s">
        <v>1743</v>
      </c>
      <c r="C366" s="21" t="s">
        <v>1346</v>
      </c>
      <c r="D366" s="26" t="s">
        <v>238</v>
      </c>
      <c r="E366" s="26" t="s">
        <v>272</v>
      </c>
      <c r="F366" s="23" t="s">
        <v>134</v>
      </c>
      <c r="G366" s="27">
        <v>3</v>
      </c>
      <c r="H366" s="28"/>
      <c r="I366" s="36"/>
      <c r="J366" s="28"/>
      <c r="K366" s="28"/>
      <c r="L366" s="36"/>
      <c r="M366" s="28"/>
      <c r="N366" s="36"/>
      <c r="O366" s="28" t="str">
        <f t="shared" si="17"/>
        <v/>
      </c>
      <c r="P366" s="28">
        <f t="shared" si="18"/>
        <v>0</v>
      </c>
      <c r="Q366" s="26" t="s">
        <v>1347</v>
      </c>
      <c r="AE366" s="30">
        <f t="shared" si="20"/>
        <v>0</v>
      </c>
    </row>
    <row r="367" spans="1:31" ht="23.1" customHeight="1">
      <c r="A367" s="21" t="s">
        <v>1348</v>
      </c>
      <c r="B367" s="21" t="s">
        <v>1743</v>
      </c>
      <c r="C367" s="21" t="s">
        <v>1349</v>
      </c>
      <c r="D367" s="26" t="s">
        <v>238</v>
      </c>
      <c r="E367" s="26" t="s">
        <v>274</v>
      </c>
      <c r="F367" s="23" t="s">
        <v>134</v>
      </c>
      <c r="G367" s="27">
        <v>1</v>
      </c>
      <c r="H367" s="28"/>
      <c r="I367" s="36"/>
      <c r="J367" s="28"/>
      <c r="K367" s="28"/>
      <c r="L367" s="36"/>
      <c r="M367" s="28"/>
      <c r="N367" s="36"/>
      <c r="O367" s="28" t="str">
        <f t="shared" si="17"/>
        <v/>
      </c>
      <c r="P367" s="28">
        <f t="shared" si="18"/>
        <v>0</v>
      </c>
      <c r="Q367" s="26" t="s">
        <v>1350</v>
      </c>
      <c r="AE367" s="30">
        <f t="shared" si="20"/>
        <v>0</v>
      </c>
    </row>
    <row r="368" spans="1:31" ht="23.1" customHeight="1">
      <c r="A368" s="21" t="s">
        <v>1351</v>
      </c>
      <c r="B368" s="21" t="s">
        <v>1743</v>
      </c>
      <c r="C368" s="21" t="s">
        <v>1352</v>
      </c>
      <c r="D368" s="26" t="s">
        <v>238</v>
      </c>
      <c r="E368" s="26" t="s">
        <v>276</v>
      </c>
      <c r="F368" s="23" t="s">
        <v>134</v>
      </c>
      <c r="G368" s="27">
        <v>3</v>
      </c>
      <c r="H368" s="28"/>
      <c r="I368" s="36"/>
      <c r="J368" s="28"/>
      <c r="K368" s="28"/>
      <c r="L368" s="36"/>
      <c r="M368" s="28"/>
      <c r="N368" s="36"/>
      <c r="O368" s="28" t="str">
        <f t="shared" si="17"/>
        <v/>
      </c>
      <c r="P368" s="28">
        <f t="shared" si="18"/>
        <v>0</v>
      </c>
      <c r="Q368" s="26" t="s">
        <v>1353</v>
      </c>
      <c r="AE368" s="30">
        <f t="shared" si="20"/>
        <v>0</v>
      </c>
    </row>
    <row r="369" spans="1:31" ht="23.1" customHeight="1">
      <c r="A369" s="21" t="s">
        <v>1354</v>
      </c>
      <c r="B369" s="21" t="s">
        <v>1743</v>
      </c>
      <c r="C369" s="21" t="s">
        <v>1355</v>
      </c>
      <c r="D369" s="26" t="s">
        <v>238</v>
      </c>
      <c r="E369" s="26" t="s">
        <v>278</v>
      </c>
      <c r="F369" s="23" t="s">
        <v>134</v>
      </c>
      <c r="G369" s="27">
        <v>6</v>
      </c>
      <c r="H369" s="28"/>
      <c r="I369" s="36"/>
      <c r="J369" s="28"/>
      <c r="K369" s="28"/>
      <c r="L369" s="36"/>
      <c r="M369" s="28"/>
      <c r="N369" s="36"/>
      <c r="O369" s="28" t="str">
        <f t="shared" si="17"/>
        <v/>
      </c>
      <c r="P369" s="28">
        <f t="shared" si="18"/>
        <v>0</v>
      </c>
      <c r="Q369" s="26" t="s">
        <v>1356</v>
      </c>
      <c r="AE369" s="30">
        <f t="shared" si="20"/>
        <v>0</v>
      </c>
    </row>
    <row r="370" spans="1:31" ht="23.1" customHeight="1">
      <c r="A370" s="21" t="s">
        <v>1357</v>
      </c>
      <c r="B370" s="21" t="s">
        <v>1743</v>
      </c>
      <c r="C370" s="21" t="s">
        <v>1358</v>
      </c>
      <c r="D370" s="26" t="s">
        <v>238</v>
      </c>
      <c r="E370" s="26" t="s">
        <v>280</v>
      </c>
      <c r="F370" s="23" t="s">
        <v>134</v>
      </c>
      <c r="G370" s="27">
        <v>2</v>
      </c>
      <c r="H370" s="28"/>
      <c r="I370" s="36"/>
      <c r="J370" s="28"/>
      <c r="K370" s="28"/>
      <c r="L370" s="36"/>
      <c r="M370" s="28"/>
      <c r="N370" s="36"/>
      <c r="O370" s="28" t="str">
        <f t="shared" si="17"/>
        <v/>
      </c>
      <c r="P370" s="28">
        <f t="shared" si="18"/>
        <v>0</v>
      </c>
      <c r="Q370" s="26" t="s">
        <v>1359</v>
      </c>
      <c r="AE370" s="30">
        <f t="shared" si="20"/>
        <v>0</v>
      </c>
    </row>
    <row r="371" spans="1:31" ht="23.1" customHeight="1">
      <c r="A371" s="21" t="s">
        <v>1360</v>
      </c>
      <c r="B371" s="21" t="s">
        <v>1743</v>
      </c>
      <c r="C371" s="21" t="s">
        <v>1361</v>
      </c>
      <c r="D371" s="26" t="s">
        <v>238</v>
      </c>
      <c r="E371" s="26" t="s">
        <v>282</v>
      </c>
      <c r="F371" s="23" t="s">
        <v>134</v>
      </c>
      <c r="G371" s="27">
        <v>4</v>
      </c>
      <c r="H371" s="28"/>
      <c r="I371" s="36"/>
      <c r="J371" s="28"/>
      <c r="K371" s="28"/>
      <c r="L371" s="36"/>
      <c r="M371" s="28"/>
      <c r="N371" s="36"/>
      <c r="O371" s="28" t="str">
        <f t="shared" si="17"/>
        <v/>
      </c>
      <c r="P371" s="28">
        <f t="shared" si="18"/>
        <v>0</v>
      </c>
      <c r="Q371" s="26" t="s">
        <v>1362</v>
      </c>
      <c r="AE371" s="30">
        <f t="shared" si="20"/>
        <v>0</v>
      </c>
    </row>
    <row r="372" spans="1:31" ht="23.1" customHeight="1">
      <c r="A372" s="21" t="s">
        <v>792</v>
      </c>
      <c r="B372" s="21" t="s">
        <v>1743</v>
      </c>
      <c r="C372" s="21" t="s">
        <v>242</v>
      </c>
      <c r="D372" s="26" t="s">
        <v>238</v>
      </c>
      <c r="E372" s="26" t="s">
        <v>243</v>
      </c>
      <c r="F372" s="23" t="s">
        <v>134</v>
      </c>
      <c r="G372" s="27">
        <v>594</v>
      </c>
      <c r="H372" s="28"/>
      <c r="I372" s="36"/>
      <c r="J372" s="28"/>
      <c r="K372" s="28"/>
      <c r="L372" s="36"/>
      <c r="M372" s="28"/>
      <c r="N372" s="36"/>
      <c r="O372" s="28" t="str">
        <f t="shared" si="17"/>
        <v/>
      </c>
      <c r="P372" s="28">
        <f t="shared" si="18"/>
        <v>0</v>
      </c>
      <c r="Q372" s="26"/>
    </row>
    <row r="373" spans="1:31" ht="23.1" customHeight="1">
      <c r="A373" s="21" t="s">
        <v>785</v>
      </c>
      <c r="B373" s="21" t="s">
        <v>1743</v>
      </c>
      <c r="C373" s="21" t="s">
        <v>227</v>
      </c>
      <c r="D373" s="26" t="s">
        <v>221</v>
      </c>
      <c r="E373" s="26" t="s">
        <v>228</v>
      </c>
      <c r="F373" s="23" t="s">
        <v>134</v>
      </c>
      <c r="G373" s="27">
        <v>5808</v>
      </c>
      <c r="H373" s="28"/>
      <c r="I373" s="36"/>
      <c r="J373" s="28"/>
      <c r="K373" s="28"/>
      <c r="L373" s="36"/>
      <c r="M373" s="28"/>
      <c r="N373" s="36"/>
      <c r="O373" s="28" t="str">
        <f t="shared" si="17"/>
        <v/>
      </c>
      <c r="P373" s="28">
        <f t="shared" si="18"/>
        <v>0</v>
      </c>
      <c r="Q373" s="26"/>
    </row>
    <row r="374" spans="1:31" ht="23.1" customHeight="1">
      <c r="A374" s="21" t="s">
        <v>786</v>
      </c>
      <c r="B374" s="21" t="s">
        <v>1743</v>
      </c>
      <c r="C374" s="21" t="s">
        <v>229</v>
      </c>
      <c r="D374" s="26" t="s">
        <v>221</v>
      </c>
      <c r="E374" s="26" t="s">
        <v>230</v>
      </c>
      <c r="F374" s="23" t="s">
        <v>134</v>
      </c>
      <c r="G374" s="27">
        <v>363</v>
      </c>
      <c r="H374" s="28"/>
      <c r="I374" s="36"/>
      <c r="J374" s="28"/>
      <c r="K374" s="28"/>
      <c r="L374" s="36"/>
      <c r="M374" s="28"/>
      <c r="N374" s="36"/>
      <c r="O374" s="28" t="str">
        <f t="shared" si="17"/>
        <v/>
      </c>
      <c r="P374" s="28">
        <f t="shared" si="18"/>
        <v>0</v>
      </c>
      <c r="Q374" s="26"/>
    </row>
    <row r="375" spans="1:31" ht="23.1" customHeight="1">
      <c r="A375" s="21" t="s">
        <v>787</v>
      </c>
      <c r="B375" s="21" t="s">
        <v>1743</v>
      </c>
      <c r="C375" s="21" t="s">
        <v>231</v>
      </c>
      <c r="D375" s="26" t="s">
        <v>221</v>
      </c>
      <c r="E375" s="26" t="s">
        <v>232</v>
      </c>
      <c r="F375" s="23" t="s">
        <v>134</v>
      </c>
      <c r="G375" s="27">
        <v>922</v>
      </c>
      <c r="H375" s="28"/>
      <c r="I375" s="36"/>
      <c r="J375" s="28"/>
      <c r="K375" s="28"/>
      <c r="L375" s="36"/>
      <c r="M375" s="28"/>
      <c r="N375" s="36"/>
      <c r="O375" s="28" t="str">
        <f t="shared" ref="O375:O400" si="21">IF((H375+K375+M375)=0, "", (H375+K375+M375))</f>
        <v/>
      </c>
      <c r="P375" s="28">
        <f t="shared" ref="P375:P400" si="22">SUM(I375,L375,N375)</f>
        <v>0</v>
      </c>
      <c r="Q375" s="26"/>
    </row>
    <row r="376" spans="1:31" ht="23.1" customHeight="1">
      <c r="A376" s="21" t="s">
        <v>788</v>
      </c>
      <c r="B376" s="21" t="s">
        <v>1743</v>
      </c>
      <c r="C376" s="21" t="s">
        <v>233</v>
      </c>
      <c r="D376" s="26" t="s">
        <v>221</v>
      </c>
      <c r="E376" s="26" t="s">
        <v>234</v>
      </c>
      <c r="F376" s="23" t="s">
        <v>134</v>
      </c>
      <c r="G376" s="27">
        <v>922</v>
      </c>
      <c r="H376" s="28"/>
      <c r="I376" s="36"/>
      <c r="J376" s="28"/>
      <c r="K376" s="28"/>
      <c r="L376" s="36"/>
      <c r="M376" s="28"/>
      <c r="N376" s="36"/>
      <c r="O376" s="28" t="str">
        <f t="shared" si="21"/>
        <v/>
      </c>
      <c r="P376" s="28">
        <f t="shared" si="22"/>
        <v>0</v>
      </c>
      <c r="Q376" s="26"/>
    </row>
    <row r="377" spans="1:31" ht="23.1" customHeight="1">
      <c r="A377" s="21" t="s">
        <v>1081</v>
      </c>
      <c r="B377" s="21" t="s">
        <v>1743</v>
      </c>
      <c r="C377" s="21" t="s">
        <v>1082</v>
      </c>
      <c r="D377" s="26" t="s">
        <v>1084</v>
      </c>
      <c r="E377" s="26" t="s">
        <v>1068</v>
      </c>
      <c r="F377" s="23" t="s">
        <v>626</v>
      </c>
      <c r="G377" s="27">
        <v>280</v>
      </c>
      <c r="H377" s="28"/>
      <c r="I377" s="36"/>
      <c r="J377" s="28"/>
      <c r="K377" s="28"/>
      <c r="L377" s="36"/>
      <c r="M377" s="28"/>
      <c r="N377" s="36"/>
      <c r="O377" s="28" t="str">
        <f t="shared" si="21"/>
        <v/>
      </c>
      <c r="P377" s="28">
        <f t="shared" si="22"/>
        <v>0</v>
      </c>
      <c r="Q377" s="26" t="s">
        <v>1083</v>
      </c>
      <c r="AE377" s="30">
        <f t="shared" ref="AE377:AE400" si="23">L377</f>
        <v>0</v>
      </c>
    </row>
    <row r="378" spans="1:31" ht="23.1" customHeight="1">
      <c r="A378" s="21" t="s">
        <v>1085</v>
      </c>
      <c r="B378" s="21" t="s">
        <v>1743</v>
      </c>
      <c r="C378" s="21" t="s">
        <v>1086</v>
      </c>
      <c r="D378" s="26" t="s">
        <v>1084</v>
      </c>
      <c r="E378" s="26" t="s">
        <v>1088</v>
      </c>
      <c r="F378" s="23" t="s">
        <v>626</v>
      </c>
      <c r="G378" s="27">
        <v>18</v>
      </c>
      <c r="H378" s="28"/>
      <c r="I378" s="36"/>
      <c r="J378" s="28"/>
      <c r="K378" s="28"/>
      <c r="L378" s="36"/>
      <c r="M378" s="28"/>
      <c r="N378" s="36"/>
      <c r="O378" s="28" t="str">
        <f t="shared" si="21"/>
        <v/>
      </c>
      <c r="P378" s="28">
        <f t="shared" si="22"/>
        <v>0</v>
      </c>
      <c r="Q378" s="26" t="s">
        <v>1087</v>
      </c>
      <c r="AE378" s="30">
        <f t="shared" si="23"/>
        <v>0</v>
      </c>
    </row>
    <row r="379" spans="1:31" ht="23.1" customHeight="1">
      <c r="A379" s="21" t="s">
        <v>1089</v>
      </c>
      <c r="B379" s="21" t="s">
        <v>1743</v>
      </c>
      <c r="C379" s="21" t="s">
        <v>1090</v>
      </c>
      <c r="D379" s="26" t="s">
        <v>1084</v>
      </c>
      <c r="E379" s="26" t="s">
        <v>1092</v>
      </c>
      <c r="F379" s="23" t="s">
        <v>626</v>
      </c>
      <c r="G379" s="27">
        <v>9</v>
      </c>
      <c r="H379" s="28"/>
      <c r="I379" s="36"/>
      <c r="J379" s="28"/>
      <c r="K379" s="28"/>
      <c r="L379" s="36"/>
      <c r="M379" s="28"/>
      <c r="N379" s="36"/>
      <c r="O379" s="28" t="str">
        <f t="shared" si="21"/>
        <v/>
      </c>
      <c r="P379" s="28">
        <f t="shared" si="22"/>
        <v>0</v>
      </c>
      <c r="Q379" s="26" t="s">
        <v>1091</v>
      </c>
      <c r="AE379" s="30">
        <f t="shared" si="23"/>
        <v>0</v>
      </c>
    </row>
    <row r="380" spans="1:31" ht="23.1" customHeight="1">
      <c r="A380" s="21" t="s">
        <v>1093</v>
      </c>
      <c r="B380" s="21" t="s">
        <v>1743</v>
      </c>
      <c r="C380" s="21" t="s">
        <v>1094</v>
      </c>
      <c r="D380" s="26" t="s">
        <v>1084</v>
      </c>
      <c r="E380" s="26" t="s">
        <v>1096</v>
      </c>
      <c r="F380" s="23" t="s">
        <v>626</v>
      </c>
      <c r="G380" s="27">
        <v>10</v>
      </c>
      <c r="H380" s="28"/>
      <c r="I380" s="36"/>
      <c r="J380" s="28"/>
      <c r="K380" s="28"/>
      <c r="L380" s="36"/>
      <c r="M380" s="28"/>
      <c r="N380" s="36"/>
      <c r="O380" s="28" t="str">
        <f t="shared" si="21"/>
        <v/>
      </c>
      <c r="P380" s="28">
        <f t="shared" si="22"/>
        <v>0</v>
      </c>
      <c r="Q380" s="26" t="s">
        <v>1095</v>
      </c>
      <c r="AE380" s="30">
        <f t="shared" si="23"/>
        <v>0</v>
      </c>
    </row>
    <row r="381" spans="1:31" ht="23.1" customHeight="1">
      <c r="A381" s="21" t="s">
        <v>1097</v>
      </c>
      <c r="B381" s="21" t="s">
        <v>1743</v>
      </c>
      <c r="C381" s="21" t="s">
        <v>1098</v>
      </c>
      <c r="D381" s="26" t="s">
        <v>1084</v>
      </c>
      <c r="E381" s="26" t="s">
        <v>1100</v>
      </c>
      <c r="F381" s="23" t="s">
        <v>626</v>
      </c>
      <c r="G381" s="27">
        <v>43</v>
      </c>
      <c r="H381" s="28"/>
      <c r="I381" s="36"/>
      <c r="J381" s="28"/>
      <c r="K381" s="28"/>
      <c r="L381" s="36"/>
      <c r="M381" s="28"/>
      <c r="N381" s="36"/>
      <c r="O381" s="28" t="str">
        <f t="shared" si="21"/>
        <v/>
      </c>
      <c r="P381" s="28">
        <f t="shared" si="22"/>
        <v>0</v>
      </c>
      <c r="Q381" s="26" t="s">
        <v>1099</v>
      </c>
      <c r="AE381" s="30">
        <f t="shared" si="23"/>
        <v>0</v>
      </c>
    </row>
    <row r="382" spans="1:31" ht="23.1" customHeight="1">
      <c r="A382" s="21" t="s">
        <v>1111</v>
      </c>
      <c r="B382" s="21" t="s">
        <v>1743</v>
      </c>
      <c r="C382" s="21" t="s">
        <v>1112</v>
      </c>
      <c r="D382" s="26" t="s">
        <v>1114</v>
      </c>
      <c r="E382" s="26" t="s">
        <v>1068</v>
      </c>
      <c r="F382" s="23" t="s">
        <v>626</v>
      </c>
      <c r="G382" s="27">
        <v>42</v>
      </c>
      <c r="H382" s="28"/>
      <c r="I382" s="36"/>
      <c r="J382" s="28"/>
      <c r="K382" s="28"/>
      <c r="L382" s="36"/>
      <c r="M382" s="28"/>
      <c r="N382" s="36"/>
      <c r="O382" s="28" t="str">
        <f t="shared" si="21"/>
        <v/>
      </c>
      <c r="P382" s="28">
        <f t="shared" si="22"/>
        <v>0</v>
      </c>
      <c r="Q382" s="26" t="s">
        <v>1113</v>
      </c>
      <c r="AE382" s="30">
        <f t="shared" si="23"/>
        <v>0</v>
      </c>
    </row>
    <row r="383" spans="1:31" ht="23.1" customHeight="1">
      <c r="A383" s="21" t="s">
        <v>1115</v>
      </c>
      <c r="B383" s="21" t="s">
        <v>1743</v>
      </c>
      <c r="C383" s="21" t="s">
        <v>1116</v>
      </c>
      <c r="D383" s="26" t="s">
        <v>1114</v>
      </c>
      <c r="E383" s="26" t="s">
        <v>1088</v>
      </c>
      <c r="F383" s="23" t="s">
        <v>626</v>
      </c>
      <c r="G383" s="27">
        <v>2</v>
      </c>
      <c r="H383" s="28"/>
      <c r="I383" s="36"/>
      <c r="J383" s="28"/>
      <c r="K383" s="28"/>
      <c r="L383" s="36"/>
      <c r="M383" s="28"/>
      <c r="N383" s="36"/>
      <c r="O383" s="28" t="str">
        <f t="shared" si="21"/>
        <v/>
      </c>
      <c r="P383" s="28">
        <f t="shared" si="22"/>
        <v>0</v>
      </c>
      <c r="Q383" s="26" t="s">
        <v>1117</v>
      </c>
      <c r="AE383" s="30">
        <f t="shared" si="23"/>
        <v>0</v>
      </c>
    </row>
    <row r="384" spans="1:31" ht="23.1" customHeight="1">
      <c r="A384" s="21" t="s">
        <v>1118</v>
      </c>
      <c r="B384" s="21" t="s">
        <v>1743</v>
      </c>
      <c r="C384" s="21" t="s">
        <v>1119</v>
      </c>
      <c r="D384" s="26" t="s">
        <v>1114</v>
      </c>
      <c r="E384" s="26" t="s">
        <v>1092</v>
      </c>
      <c r="F384" s="23" t="s">
        <v>626</v>
      </c>
      <c r="G384" s="27">
        <v>1</v>
      </c>
      <c r="H384" s="28"/>
      <c r="I384" s="36"/>
      <c r="J384" s="28"/>
      <c r="K384" s="28"/>
      <c r="L384" s="36"/>
      <c r="M384" s="28"/>
      <c r="N384" s="36"/>
      <c r="O384" s="28" t="str">
        <f t="shared" si="21"/>
        <v/>
      </c>
      <c r="P384" s="28">
        <f t="shared" si="22"/>
        <v>0</v>
      </c>
      <c r="Q384" s="26" t="s">
        <v>1120</v>
      </c>
      <c r="AE384" s="30">
        <f t="shared" si="23"/>
        <v>0</v>
      </c>
    </row>
    <row r="385" spans="1:31" ht="23.1" customHeight="1">
      <c r="A385" s="21" t="s">
        <v>1121</v>
      </c>
      <c r="B385" s="21" t="s">
        <v>1743</v>
      </c>
      <c r="C385" s="21" t="s">
        <v>1122</v>
      </c>
      <c r="D385" s="26" t="s">
        <v>1114</v>
      </c>
      <c r="E385" s="26" t="s">
        <v>1096</v>
      </c>
      <c r="F385" s="23" t="s">
        <v>626</v>
      </c>
      <c r="G385" s="27">
        <v>1</v>
      </c>
      <c r="H385" s="28"/>
      <c r="I385" s="36"/>
      <c r="J385" s="28"/>
      <c r="K385" s="28"/>
      <c r="L385" s="36"/>
      <c r="M385" s="28"/>
      <c r="N385" s="36"/>
      <c r="O385" s="28" t="str">
        <f t="shared" si="21"/>
        <v/>
      </c>
      <c r="P385" s="28">
        <f t="shared" si="22"/>
        <v>0</v>
      </c>
      <c r="Q385" s="26" t="s">
        <v>1123</v>
      </c>
      <c r="AE385" s="30">
        <f t="shared" si="23"/>
        <v>0</v>
      </c>
    </row>
    <row r="386" spans="1:31" ht="23.1" customHeight="1">
      <c r="A386" s="21" t="s">
        <v>1124</v>
      </c>
      <c r="B386" s="21" t="s">
        <v>1743</v>
      </c>
      <c r="C386" s="21" t="s">
        <v>1125</v>
      </c>
      <c r="D386" s="26" t="s">
        <v>1114</v>
      </c>
      <c r="E386" s="26" t="s">
        <v>1100</v>
      </c>
      <c r="F386" s="23" t="s">
        <v>626</v>
      </c>
      <c r="G386" s="27">
        <v>6</v>
      </c>
      <c r="H386" s="28"/>
      <c r="I386" s="36"/>
      <c r="J386" s="28"/>
      <c r="K386" s="28"/>
      <c r="L386" s="36"/>
      <c r="M386" s="28"/>
      <c r="N386" s="36"/>
      <c r="O386" s="28" t="str">
        <f t="shared" si="21"/>
        <v/>
      </c>
      <c r="P386" s="28">
        <f t="shared" si="22"/>
        <v>0</v>
      </c>
      <c r="Q386" s="26" t="s">
        <v>1126</v>
      </c>
      <c r="AE386" s="30">
        <f t="shared" si="23"/>
        <v>0</v>
      </c>
    </row>
    <row r="387" spans="1:31" ht="23.1" customHeight="1">
      <c r="A387" s="21" t="s">
        <v>1101</v>
      </c>
      <c r="B387" s="21" t="s">
        <v>1743</v>
      </c>
      <c r="C387" s="21" t="s">
        <v>1102</v>
      </c>
      <c r="D387" s="26" t="s">
        <v>1104</v>
      </c>
      <c r="E387" s="26" t="s">
        <v>632</v>
      </c>
      <c r="F387" s="23" t="s">
        <v>626</v>
      </c>
      <c r="G387" s="27">
        <v>6</v>
      </c>
      <c r="H387" s="28"/>
      <c r="I387" s="36"/>
      <c r="J387" s="28"/>
      <c r="K387" s="28"/>
      <c r="L387" s="36"/>
      <c r="M387" s="28"/>
      <c r="N387" s="36"/>
      <c r="O387" s="28" t="str">
        <f t="shared" si="21"/>
        <v/>
      </c>
      <c r="P387" s="28">
        <f t="shared" si="22"/>
        <v>0</v>
      </c>
      <c r="Q387" s="26" t="s">
        <v>1103</v>
      </c>
      <c r="AE387" s="30">
        <f t="shared" si="23"/>
        <v>0</v>
      </c>
    </row>
    <row r="388" spans="1:31" ht="23.1" customHeight="1">
      <c r="A388" s="21" t="s">
        <v>1105</v>
      </c>
      <c r="B388" s="21" t="s">
        <v>1743</v>
      </c>
      <c r="C388" s="21" t="s">
        <v>1106</v>
      </c>
      <c r="D388" s="26" t="s">
        <v>1104</v>
      </c>
      <c r="E388" s="26" t="s">
        <v>634</v>
      </c>
      <c r="F388" s="23" t="s">
        <v>626</v>
      </c>
      <c r="G388" s="27">
        <v>12</v>
      </c>
      <c r="H388" s="28"/>
      <c r="I388" s="36"/>
      <c r="J388" s="28"/>
      <c r="K388" s="28"/>
      <c r="L388" s="36"/>
      <c r="M388" s="28"/>
      <c r="N388" s="36"/>
      <c r="O388" s="28" t="str">
        <f t="shared" si="21"/>
        <v/>
      </c>
      <c r="P388" s="28">
        <f t="shared" si="22"/>
        <v>0</v>
      </c>
      <c r="Q388" s="26" t="s">
        <v>1107</v>
      </c>
      <c r="AE388" s="30">
        <f t="shared" si="23"/>
        <v>0</v>
      </c>
    </row>
    <row r="389" spans="1:31" ht="23.1" customHeight="1">
      <c r="A389" s="21" t="s">
        <v>1108</v>
      </c>
      <c r="B389" s="21" t="s">
        <v>1743</v>
      </c>
      <c r="C389" s="21" t="s">
        <v>1109</v>
      </c>
      <c r="D389" s="26" t="s">
        <v>1104</v>
      </c>
      <c r="E389" s="26" t="s">
        <v>640</v>
      </c>
      <c r="F389" s="23" t="s">
        <v>626</v>
      </c>
      <c r="G389" s="27">
        <v>12</v>
      </c>
      <c r="H389" s="28"/>
      <c r="I389" s="36"/>
      <c r="J389" s="28"/>
      <c r="K389" s="28"/>
      <c r="L389" s="36"/>
      <c r="M389" s="28"/>
      <c r="N389" s="36"/>
      <c r="O389" s="28" t="str">
        <f t="shared" si="21"/>
        <v/>
      </c>
      <c r="P389" s="28">
        <f t="shared" si="22"/>
        <v>0</v>
      </c>
      <c r="Q389" s="26" t="s">
        <v>1110</v>
      </c>
      <c r="AE389" s="30">
        <f t="shared" si="23"/>
        <v>0</v>
      </c>
    </row>
    <row r="390" spans="1:31" ht="23.1" customHeight="1">
      <c r="A390" s="21" t="s">
        <v>1127</v>
      </c>
      <c r="B390" s="21" t="s">
        <v>1743</v>
      </c>
      <c r="C390" s="21" t="s">
        <v>1128</v>
      </c>
      <c r="D390" s="26" t="s">
        <v>1130</v>
      </c>
      <c r="E390" s="26" t="s">
        <v>632</v>
      </c>
      <c r="F390" s="23" t="s">
        <v>626</v>
      </c>
      <c r="G390" s="27">
        <v>13</v>
      </c>
      <c r="H390" s="28"/>
      <c r="I390" s="36"/>
      <c r="J390" s="28"/>
      <c r="K390" s="28"/>
      <c r="L390" s="36"/>
      <c r="M390" s="28"/>
      <c r="N390" s="36"/>
      <c r="O390" s="28" t="str">
        <f t="shared" si="21"/>
        <v/>
      </c>
      <c r="P390" s="28">
        <f t="shared" si="22"/>
        <v>0</v>
      </c>
      <c r="Q390" s="26" t="s">
        <v>1129</v>
      </c>
      <c r="AE390" s="30">
        <f t="shared" si="23"/>
        <v>0</v>
      </c>
    </row>
    <row r="391" spans="1:31" ht="23.1" customHeight="1">
      <c r="A391" s="21" t="s">
        <v>1131</v>
      </c>
      <c r="B391" s="21" t="s">
        <v>1743</v>
      </c>
      <c r="C391" s="21" t="s">
        <v>1132</v>
      </c>
      <c r="D391" s="26" t="s">
        <v>1130</v>
      </c>
      <c r="E391" s="26" t="s">
        <v>640</v>
      </c>
      <c r="F391" s="23" t="s">
        <v>626</v>
      </c>
      <c r="G391" s="27">
        <v>58</v>
      </c>
      <c r="H391" s="28"/>
      <c r="I391" s="36"/>
      <c r="J391" s="28"/>
      <c r="K391" s="28"/>
      <c r="L391" s="36"/>
      <c r="M391" s="28"/>
      <c r="N391" s="36"/>
      <c r="O391" s="28" t="str">
        <f t="shared" si="21"/>
        <v/>
      </c>
      <c r="P391" s="28">
        <f t="shared" si="22"/>
        <v>0</v>
      </c>
      <c r="Q391" s="26" t="s">
        <v>1133</v>
      </c>
      <c r="AE391" s="30">
        <f t="shared" si="23"/>
        <v>0</v>
      </c>
    </row>
    <row r="392" spans="1:31" ht="23.1" customHeight="1">
      <c r="A392" s="21" t="s">
        <v>1169</v>
      </c>
      <c r="B392" s="21" t="s">
        <v>1743</v>
      </c>
      <c r="C392" s="21" t="s">
        <v>1170</v>
      </c>
      <c r="D392" s="26" t="s">
        <v>625</v>
      </c>
      <c r="E392" s="26" t="s">
        <v>632</v>
      </c>
      <c r="F392" s="23" t="s">
        <v>626</v>
      </c>
      <c r="G392" s="27">
        <v>16</v>
      </c>
      <c r="H392" s="28"/>
      <c r="I392" s="36"/>
      <c r="J392" s="28"/>
      <c r="K392" s="28"/>
      <c r="L392" s="36"/>
      <c r="M392" s="28"/>
      <c r="N392" s="36"/>
      <c r="O392" s="28" t="str">
        <f t="shared" si="21"/>
        <v/>
      </c>
      <c r="P392" s="28">
        <f t="shared" si="22"/>
        <v>0</v>
      </c>
      <c r="Q392" s="26" t="s">
        <v>1171</v>
      </c>
      <c r="AE392" s="30">
        <f t="shared" si="23"/>
        <v>0</v>
      </c>
    </row>
    <row r="393" spans="1:31" ht="23.1" customHeight="1">
      <c r="A393" s="21" t="s">
        <v>1172</v>
      </c>
      <c r="B393" s="21" t="s">
        <v>1743</v>
      </c>
      <c r="C393" s="21" t="s">
        <v>1173</v>
      </c>
      <c r="D393" s="26" t="s">
        <v>625</v>
      </c>
      <c r="E393" s="26" t="s">
        <v>634</v>
      </c>
      <c r="F393" s="23" t="s">
        <v>626</v>
      </c>
      <c r="G393" s="27">
        <v>9</v>
      </c>
      <c r="H393" s="28"/>
      <c r="I393" s="36"/>
      <c r="J393" s="28"/>
      <c r="K393" s="28"/>
      <c r="L393" s="36"/>
      <c r="M393" s="28"/>
      <c r="N393" s="36"/>
      <c r="O393" s="28" t="str">
        <f t="shared" si="21"/>
        <v/>
      </c>
      <c r="P393" s="28">
        <f t="shared" si="22"/>
        <v>0</v>
      </c>
      <c r="Q393" s="26" t="s">
        <v>1174</v>
      </c>
      <c r="AE393" s="30">
        <f t="shared" si="23"/>
        <v>0</v>
      </c>
    </row>
    <row r="394" spans="1:31" ht="23.1" customHeight="1">
      <c r="A394" s="21" t="s">
        <v>1175</v>
      </c>
      <c r="B394" s="21" t="s">
        <v>1743</v>
      </c>
      <c r="C394" s="21" t="s">
        <v>1176</v>
      </c>
      <c r="D394" s="26" t="s">
        <v>625</v>
      </c>
      <c r="E394" s="26" t="s">
        <v>636</v>
      </c>
      <c r="F394" s="23" t="s">
        <v>626</v>
      </c>
      <c r="G394" s="27">
        <v>2</v>
      </c>
      <c r="H394" s="28"/>
      <c r="I394" s="36"/>
      <c r="J394" s="28"/>
      <c r="K394" s="28"/>
      <c r="L394" s="36"/>
      <c r="M394" s="28"/>
      <c r="N394" s="36"/>
      <c r="O394" s="28" t="str">
        <f t="shared" si="21"/>
        <v/>
      </c>
      <c r="P394" s="28">
        <f t="shared" si="22"/>
        <v>0</v>
      </c>
      <c r="Q394" s="26" t="s">
        <v>1177</v>
      </c>
      <c r="AE394" s="30">
        <f t="shared" si="23"/>
        <v>0</v>
      </c>
    </row>
    <row r="395" spans="1:31" ht="23.1" customHeight="1">
      <c r="A395" s="21" t="s">
        <v>1178</v>
      </c>
      <c r="B395" s="21" t="s">
        <v>1743</v>
      </c>
      <c r="C395" s="21" t="s">
        <v>1179</v>
      </c>
      <c r="D395" s="26" t="s">
        <v>625</v>
      </c>
      <c r="E395" s="26" t="s">
        <v>638</v>
      </c>
      <c r="F395" s="23" t="s">
        <v>626</v>
      </c>
      <c r="G395" s="27">
        <v>1</v>
      </c>
      <c r="H395" s="28"/>
      <c r="I395" s="36"/>
      <c r="J395" s="28"/>
      <c r="K395" s="28"/>
      <c r="L395" s="36"/>
      <c r="M395" s="28"/>
      <c r="N395" s="36"/>
      <c r="O395" s="28" t="str">
        <f t="shared" si="21"/>
        <v/>
      </c>
      <c r="P395" s="28">
        <f t="shared" si="22"/>
        <v>0</v>
      </c>
      <c r="Q395" s="26" t="s">
        <v>1180</v>
      </c>
      <c r="AE395" s="30">
        <f t="shared" si="23"/>
        <v>0</v>
      </c>
    </row>
    <row r="396" spans="1:31" ht="23.1" customHeight="1">
      <c r="A396" s="21" t="s">
        <v>1181</v>
      </c>
      <c r="B396" s="21" t="s">
        <v>1743</v>
      </c>
      <c r="C396" s="21" t="s">
        <v>1182</v>
      </c>
      <c r="D396" s="26" t="s">
        <v>625</v>
      </c>
      <c r="E396" s="26" t="s">
        <v>640</v>
      </c>
      <c r="F396" s="23" t="s">
        <v>626</v>
      </c>
      <c r="G396" s="27">
        <v>4</v>
      </c>
      <c r="H396" s="28"/>
      <c r="I396" s="36"/>
      <c r="J396" s="28"/>
      <c r="K396" s="28"/>
      <c r="L396" s="36"/>
      <c r="M396" s="28"/>
      <c r="N396" s="36"/>
      <c r="O396" s="28" t="str">
        <f t="shared" si="21"/>
        <v/>
      </c>
      <c r="P396" s="28">
        <f t="shared" si="22"/>
        <v>0</v>
      </c>
      <c r="Q396" s="26" t="s">
        <v>1183</v>
      </c>
      <c r="AE396" s="30">
        <f t="shared" si="23"/>
        <v>0</v>
      </c>
    </row>
    <row r="397" spans="1:31" ht="23.1" customHeight="1">
      <c r="A397" s="21" t="s">
        <v>1184</v>
      </c>
      <c r="B397" s="21" t="s">
        <v>1743</v>
      </c>
      <c r="C397" s="21" t="s">
        <v>1185</v>
      </c>
      <c r="D397" s="26" t="s">
        <v>1187</v>
      </c>
      <c r="E397" s="26" t="s">
        <v>1016</v>
      </c>
      <c r="F397" s="23" t="s">
        <v>626</v>
      </c>
      <c r="G397" s="27">
        <v>7</v>
      </c>
      <c r="H397" s="28"/>
      <c r="I397" s="36"/>
      <c r="J397" s="28"/>
      <c r="K397" s="28"/>
      <c r="L397" s="36"/>
      <c r="M397" s="28"/>
      <c r="N397" s="36"/>
      <c r="O397" s="28" t="str">
        <f t="shared" si="21"/>
        <v/>
      </c>
      <c r="P397" s="28">
        <f t="shared" si="22"/>
        <v>0</v>
      </c>
      <c r="Q397" s="26" t="s">
        <v>1186</v>
      </c>
      <c r="AE397" s="30">
        <f t="shared" si="23"/>
        <v>0</v>
      </c>
    </row>
    <row r="398" spans="1:31" ht="23.1" customHeight="1">
      <c r="A398" s="21" t="s">
        <v>1188</v>
      </c>
      <c r="B398" s="21" t="s">
        <v>1743</v>
      </c>
      <c r="C398" s="21" t="s">
        <v>1189</v>
      </c>
      <c r="D398" s="26" t="s">
        <v>1187</v>
      </c>
      <c r="E398" s="26" t="s">
        <v>1017</v>
      </c>
      <c r="F398" s="23" t="s">
        <v>626</v>
      </c>
      <c r="G398" s="27">
        <v>4</v>
      </c>
      <c r="H398" s="28"/>
      <c r="I398" s="36"/>
      <c r="J398" s="28"/>
      <c r="K398" s="28"/>
      <c r="L398" s="36"/>
      <c r="M398" s="28"/>
      <c r="N398" s="36"/>
      <c r="O398" s="28" t="str">
        <f t="shared" si="21"/>
        <v/>
      </c>
      <c r="P398" s="28">
        <f t="shared" si="22"/>
        <v>0</v>
      </c>
      <c r="Q398" s="26" t="s">
        <v>1190</v>
      </c>
      <c r="AE398" s="30">
        <f t="shared" si="23"/>
        <v>0</v>
      </c>
    </row>
    <row r="399" spans="1:31" ht="23.1" customHeight="1">
      <c r="A399" s="21" t="s">
        <v>1191</v>
      </c>
      <c r="B399" s="21" t="s">
        <v>1743</v>
      </c>
      <c r="C399" s="21" t="s">
        <v>1192</v>
      </c>
      <c r="D399" s="26" t="s">
        <v>1187</v>
      </c>
      <c r="E399" s="26" t="s">
        <v>1018</v>
      </c>
      <c r="F399" s="23" t="s">
        <v>626</v>
      </c>
      <c r="G399" s="27">
        <v>1</v>
      </c>
      <c r="H399" s="28"/>
      <c r="I399" s="36"/>
      <c r="J399" s="28"/>
      <c r="K399" s="28"/>
      <c r="L399" s="36"/>
      <c r="M399" s="28"/>
      <c r="N399" s="36"/>
      <c r="O399" s="28" t="str">
        <f t="shared" si="21"/>
        <v/>
      </c>
      <c r="P399" s="28">
        <f t="shared" si="22"/>
        <v>0</v>
      </c>
      <c r="Q399" s="26" t="s">
        <v>1193</v>
      </c>
      <c r="AE399" s="30">
        <f t="shared" si="23"/>
        <v>0</v>
      </c>
    </row>
    <row r="400" spans="1:31" ht="23.1" customHeight="1">
      <c r="A400" s="21" t="s">
        <v>1194</v>
      </c>
      <c r="B400" s="21" t="s">
        <v>1743</v>
      </c>
      <c r="C400" s="21" t="s">
        <v>1195</v>
      </c>
      <c r="D400" s="26" t="s">
        <v>1187</v>
      </c>
      <c r="E400" s="26" t="s">
        <v>1019</v>
      </c>
      <c r="F400" s="23" t="s">
        <v>626</v>
      </c>
      <c r="G400" s="27">
        <v>1</v>
      </c>
      <c r="H400" s="28"/>
      <c r="I400" s="36"/>
      <c r="J400" s="28"/>
      <c r="K400" s="28"/>
      <c r="L400" s="36"/>
      <c r="M400" s="28"/>
      <c r="N400" s="36"/>
      <c r="O400" s="28" t="str">
        <f t="shared" si="21"/>
        <v/>
      </c>
      <c r="P400" s="28">
        <f t="shared" si="22"/>
        <v>0</v>
      </c>
      <c r="Q400" s="26" t="s">
        <v>1196</v>
      </c>
      <c r="AE400" s="30">
        <f t="shared" si="23"/>
        <v>0</v>
      </c>
    </row>
    <row r="401" spans="4:31" ht="23.1" customHeight="1">
      <c r="D401" s="26"/>
      <c r="E401" s="26"/>
      <c r="F401" s="23"/>
      <c r="G401" s="27"/>
      <c r="H401" s="28"/>
      <c r="I401" s="36"/>
      <c r="J401" s="28"/>
      <c r="K401" s="28"/>
      <c r="L401" s="36"/>
      <c r="M401" s="28"/>
      <c r="N401" s="36"/>
      <c r="O401" s="28"/>
      <c r="P401" s="28"/>
      <c r="Q401" s="26"/>
      <c r="AE401" s="30">
        <f>TRUNC(SUM(AE342:AE400))</f>
        <v>0</v>
      </c>
    </row>
    <row r="402" spans="4:31" ht="23.1" customHeight="1">
      <c r="D402" s="26"/>
      <c r="E402" s="26"/>
      <c r="F402" s="23"/>
      <c r="G402" s="27"/>
      <c r="H402" s="28"/>
      <c r="I402" s="36"/>
      <c r="J402" s="28"/>
      <c r="K402" s="28"/>
      <c r="L402" s="36"/>
      <c r="M402" s="28"/>
      <c r="N402" s="36"/>
      <c r="O402" s="28"/>
      <c r="P402" s="28"/>
      <c r="Q402" s="26"/>
    </row>
    <row r="403" spans="4:31" ht="23.1" customHeight="1">
      <c r="D403" s="26"/>
      <c r="E403" s="26"/>
      <c r="F403" s="23"/>
      <c r="G403" s="27"/>
      <c r="H403" s="28"/>
      <c r="I403" s="36"/>
      <c r="J403" s="28"/>
      <c r="K403" s="28"/>
      <c r="L403" s="36"/>
      <c r="M403" s="28"/>
      <c r="N403" s="36"/>
      <c r="O403" s="28"/>
      <c r="P403" s="28"/>
      <c r="Q403" s="26"/>
    </row>
    <row r="404" spans="4:31" ht="23.1" customHeight="1">
      <c r="D404" s="26"/>
      <c r="E404" s="26"/>
      <c r="F404" s="23"/>
      <c r="G404" s="27"/>
      <c r="H404" s="28"/>
      <c r="I404" s="36"/>
      <c r="J404" s="28"/>
      <c r="K404" s="28"/>
      <c r="L404" s="36"/>
      <c r="M404" s="28"/>
      <c r="N404" s="36"/>
      <c r="O404" s="28"/>
      <c r="P404" s="28"/>
      <c r="Q404" s="26"/>
    </row>
    <row r="405" spans="4:31" ht="23.1" customHeight="1">
      <c r="D405" s="26"/>
      <c r="E405" s="26"/>
      <c r="F405" s="23"/>
      <c r="G405" s="27"/>
      <c r="H405" s="28"/>
      <c r="I405" s="36"/>
      <c r="J405" s="28"/>
      <c r="K405" s="28"/>
      <c r="L405" s="36"/>
      <c r="M405" s="28"/>
      <c r="N405" s="36"/>
      <c r="O405" s="28"/>
      <c r="P405" s="28"/>
      <c r="Q405" s="26"/>
    </row>
    <row r="406" spans="4:31" ht="23.1" customHeight="1">
      <c r="D406" s="26"/>
      <c r="E406" s="26"/>
      <c r="F406" s="23"/>
      <c r="G406" s="27"/>
      <c r="H406" s="28"/>
      <c r="I406" s="36"/>
      <c r="J406" s="28"/>
      <c r="K406" s="28"/>
      <c r="L406" s="36"/>
      <c r="M406" s="28"/>
      <c r="N406" s="36"/>
      <c r="O406" s="28"/>
      <c r="P406" s="28"/>
      <c r="Q406" s="26"/>
    </row>
    <row r="407" spans="4:31" ht="23.1" customHeight="1">
      <c r="D407" s="26"/>
      <c r="E407" s="26"/>
      <c r="F407" s="23"/>
      <c r="G407" s="27"/>
      <c r="H407" s="28"/>
      <c r="I407" s="36"/>
      <c r="J407" s="28"/>
      <c r="K407" s="28"/>
      <c r="L407" s="36"/>
      <c r="M407" s="28"/>
      <c r="N407" s="36"/>
      <c r="O407" s="28"/>
      <c r="P407" s="28"/>
      <c r="Q407" s="26"/>
    </row>
    <row r="408" spans="4:31" ht="23.1" customHeight="1">
      <c r="D408" s="26"/>
      <c r="E408" s="26"/>
      <c r="F408" s="23"/>
      <c r="G408" s="27"/>
      <c r="H408" s="28"/>
      <c r="I408" s="36"/>
      <c r="J408" s="28"/>
      <c r="K408" s="28"/>
      <c r="L408" s="36"/>
      <c r="M408" s="28"/>
      <c r="N408" s="36"/>
      <c r="O408" s="28"/>
      <c r="P408" s="28"/>
      <c r="Q408" s="26"/>
    </row>
    <row r="409" spans="4:31" ht="23.1" customHeight="1">
      <c r="D409" s="26"/>
      <c r="E409" s="26"/>
      <c r="F409" s="23"/>
      <c r="G409" s="27"/>
      <c r="H409" s="28"/>
      <c r="I409" s="36"/>
      <c r="J409" s="28"/>
      <c r="K409" s="28"/>
      <c r="L409" s="36"/>
      <c r="M409" s="28"/>
      <c r="N409" s="36"/>
      <c r="O409" s="28"/>
      <c r="P409" s="28"/>
      <c r="Q409" s="26"/>
    </row>
    <row r="410" spans="4:31" ht="23.1" customHeight="1">
      <c r="D410" s="26"/>
      <c r="E410" s="26"/>
      <c r="F410" s="23"/>
      <c r="G410" s="27"/>
      <c r="H410" s="28"/>
      <c r="I410" s="36"/>
      <c r="J410" s="28"/>
      <c r="K410" s="28"/>
      <c r="L410" s="36"/>
      <c r="M410" s="28"/>
      <c r="N410" s="36"/>
      <c r="O410" s="28"/>
      <c r="P410" s="28"/>
      <c r="Q410" s="26"/>
    </row>
    <row r="411" spans="4:31" ht="23.1" customHeight="1">
      <c r="D411" s="26"/>
      <c r="E411" s="26"/>
      <c r="F411" s="23"/>
      <c r="G411" s="27"/>
      <c r="H411" s="28"/>
      <c r="I411" s="36"/>
      <c r="J411" s="28"/>
      <c r="K411" s="28"/>
      <c r="L411" s="36"/>
      <c r="M411" s="28"/>
      <c r="N411" s="36"/>
      <c r="O411" s="28"/>
      <c r="P411" s="28"/>
      <c r="Q411" s="26"/>
    </row>
    <row r="412" spans="4:31" ht="23.1" customHeight="1">
      <c r="D412" s="26"/>
      <c r="E412" s="26"/>
      <c r="F412" s="23"/>
      <c r="G412" s="27"/>
      <c r="H412" s="28"/>
      <c r="I412" s="36"/>
      <c r="J412" s="28"/>
      <c r="K412" s="28"/>
      <c r="L412" s="36"/>
      <c r="M412" s="28"/>
      <c r="N412" s="36"/>
      <c r="O412" s="28"/>
      <c r="P412" s="28"/>
      <c r="Q412" s="26"/>
    </row>
    <row r="413" spans="4:31" ht="23.1" customHeight="1">
      <c r="D413" s="26"/>
      <c r="E413" s="26"/>
      <c r="F413" s="23"/>
      <c r="G413" s="27"/>
      <c r="H413" s="28"/>
      <c r="I413" s="36"/>
      <c r="J413" s="28"/>
      <c r="K413" s="28"/>
      <c r="L413" s="36"/>
      <c r="M413" s="28"/>
      <c r="N413" s="36"/>
      <c r="O413" s="28"/>
      <c r="P413" s="28"/>
      <c r="Q413" s="26"/>
    </row>
    <row r="414" spans="4:31" ht="23.1" customHeight="1">
      <c r="D414" s="26"/>
      <c r="E414" s="26"/>
      <c r="F414" s="23"/>
      <c r="G414" s="27"/>
      <c r="H414" s="28"/>
      <c r="I414" s="36"/>
      <c r="J414" s="28"/>
      <c r="K414" s="28"/>
      <c r="L414" s="36"/>
      <c r="M414" s="28"/>
      <c r="N414" s="36"/>
      <c r="O414" s="28"/>
      <c r="P414" s="28"/>
      <c r="Q414" s="26"/>
    </row>
    <row r="415" spans="4:31" ht="23.1" customHeight="1">
      <c r="D415" s="26"/>
      <c r="E415" s="26"/>
      <c r="F415" s="23"/>
      <c r="G415" s="27"/>
      <c r="H415" s="28"/>
      <c r="I415" s="36"/>
      <c r="J415" s="28"/>
      <c r="K415" s="28"/>
      <c r="L415" s="36"/>
      <c r="M415" s="28"/>
      <c r="N415" s="36"/>
      <c r="O415" s="28"/>
      <c r="P415" s="28"/>
      <c r="Q415" s="26"/>
    </row>
    <row r="416" spans="4:31" ht="23.1" customHeight="1">
      <c r="D416" s="26"/>
      <c r="E416" s="26"/>
      <c r="F416" s="23"/>
      <c r="G416" s="27"/>
      <c r="H416" s="28"/>
      <c r="I416" s="36"/>
      <c r="J416" s="28"/>
      <c r="K416" s="28"/>
      <c r="L416" s="36"/>
      <c r="M416" s="28"/>
      <c r="N416" s="36"/>
      <c r="O416" s="28"/>
      <c r="P416" s="28"/>
      <c r="Q416" s="26"/>
    </row>
    <row r="417" spans="1:31" ht="23.1" customHeight="1">
      <c r="D417" s="26"/>
      <c r="E417" s="26"/>
      <c r="F417" s="23"/>
      <c r="G417" s="27"/>
      <c r="H417" s="28"/>
      <c r="I417" s="36"/>
      <c r="J417" s="28"/>
      <c r="K417" s="28"/>
      <c r="L417" s="36"/>
      <c r="M417" s="28"/>
      <c r="N417" s="36"/>
      <c r="O417" s="28"/>
      <c r="P417" s="28"/>
      <c r="Q417" s="26"/>
    </row>
    <row r="418" spans="1:31" ht="23.1" customHeight="1">
      <c r="D418" s="26"/>
      <c r="E418" s="26"/>
      <c r="F418" s="23"/>
      <c r="G418" s="27"/>
      <c r="H418" s="28"/>
      <c r="I418" s="36"/>
      <c r="J418" s="28"/>
      <c r="K418" s="28"/>
      <c r="L418" s="36"/>
      <c r="M418" s="28"/>
      <c r="N418" s="36"/>
      <c r="O418" s="28"/>
      <c r="P418" s="28"/>
      <c r="Q418" s="26"/>
    </row>
    <row r="419" spans="1:31" ht="23.1" customHeight="1">
      <c r="B419" s="21" t="s">
        <v>1735</v>
      </c>
      <c r="D419" s="26" t="s">
        <v>1736</v>
      </c>
      <c r="E419" s="26"/>
      <c r="F419" s="23"/>
      <c r="G419" s="27"/>
      <c r="H419" s="28"/>
      <c r="I419" s="36">
        <f>TRUNC(SUM(I342:I418))</f>
        <v>0</v>
      </c>
      <c r="J419" s="28"/>
      <c r="K419" s="28"/>
      <c r="L419" s="36">
        <f>TRUNC(SUM(L342:L418))</f>
        <v>0</v>
      </c>
      <c r="M419" s="28"/>
      <c r="N419" s="36">
        <f>TRUNC(SUM(N342:N418))</f>
        <v>0</v>
      </c>
      <c r="O419" s="28" t="str">
        <f>IF((H419+K419+M419)=0, "", (H419+K419+M419))</f>
        <v/>
      </c>
      <c r="P419" s="28">
        <f>TRUNC(SUM(P342:P418))</f>
        <v>0</v>
      </c>
      <c r="Q419" s="26"/>
    </row>
    <row r="420" spans="1:31" ht="23.1" customHeight="1">
      <c r="B420" s="21" t="s">
        <v>1798</v>
      </c>
      <c r="D420" s="155" t="s">
        <v>1752</v>
      </c>
      <c r="E420" s="156"/>
      <c r="F420" s="156"/>
      <c r="G420" s="156"/>
      <c r="H420" s="156"/>
      <c r="I420" s="156"/>
      <c r="J420" s="156"/>
      <c r="K420" s="156"/>
      <c r="L420" s="156"/>
      <c r="M420" s="156"/>
      <c r="N420" s="156"/>
      <c r="O420" s="156"/>
      <c r="P420" s="156"/>
      <c r="Q420" s="157"/>
    </row>
    <row r="421" spans="1:31" ht="23.1" customHeight="1">
      <c r="A421" s="21" t="s">
        <v>1672</v>
      </c>
      <c r="B421" s="21" t="s">
        <v>1744</v>
      </c>
      <c r="C421" s="21" t="s">
        <v>1673</v>
      </c>
      <c r="D421" s="26" t="s">
        <v>680</v>
      </c>
      <c r="E421" s="26" t="s">
        <v>350</v>
      </c>
      <c r="F421" s="23" t="s">
        <v>107</v>
      </c>
      <c r="G421" s="27">
        <v>160</v>
      </c>
      <c r="H421" s="28"/>
      <c r="I421" s="36"/>
      <c r="J421" s="28"/>
      <c r="K421" s="28"/>
      <c r="L421" s="36"/>
      <c r="M421" s="28"/>
      <c r="N421" s="36"/>
      <c r="O421" s="28" t="str">
        <f t="shared" ref="O421:O456" si="24">IF((H421+K421+M421)=0, "", (H421+K421+M421))</f>
        <v/>
      </c>
      <c r="P421" s="28">
        <f t="shared" ref="P421:P456" si="25">SUM(I421,L421,N421)</f>
        <v>0</v>
      </c>
      <c r="Q421" s="26" t="s">
        <v>1674</v>
      </c>
      <c r="AC421" s="30">
        <f t="shared" ref="AC421:AC434" si="26">J421*H421</f>
        <v>0</v>
      </c>
      <c r="AE421" s="30">
        <f t="shared" ref="AE421:AE456" si="27">L421</f>
        <v>0</v>
      </c>
    </row>
    <row r="422" spans="1:31" ht="23.1" customHeight="1">
      <c r="A422" s="21" t="s">
        <v>1675</v>
      </c>
      <c r="B422" s="21" t="s">
        <v>1744</v>
      </c>
      <c r="C422" s="21" t="s">
        <v>1676</v>
      </c>
      <c r="D422" s="26" t="s">
        <v>680</v>
      </c>
      <c r="E422" s="26" t="s">
        <v>352</v>
      </c>
      <c r="F422" s="23" t="s">
        <v>107</v>
      </c>
      <c r="G422" s="27">
        <v>280</v>
      </c>
      <c r="H422" s="28"/>
      <c r="I422" s="36"/>
      <c r="J422" s="28"/>
      <c r="K422" s="28"/>
      <c r="L422" s="36"/>
      <c r="M422" s="28"/>
      <c r="N422" s="36"/>
      <c r="O422" s="28" t="str">
        <f t="shared" si="24"/>
        <v/>
      </c>
      <c r="P422" s="28">
        <f t="shared" si="25"/>
        <v>0</v>
      </c>
      <c r="Q422" s="26" t="s">
        <v>1677</v>
      </c>
      <c r="AC422" s="30">
        <f t="shared" si="26"/>
        <v>0</v>
      </c>
      <c r="AE422" s="30">
        <f t="shared" si="27"/>
        <v>0</v>
      </c>
    </row>
    <row r="423" spans="1:31" ht="23.1" customHeight="1">
      <c r="A423" s="21" t="s">
        <v>1678</v>
      </c>
      <c r="B423" s="21" t="s">
        <v>1744</v>
      </c>
      <c r="C423" s="21" t="s">
        <v>1679</v>
      </c>
      <c r="D423" s="26" t="s">
        <v>680</v>
      </c>
      <c r="E423" s="26" t="s">
        <v>681</v>
      </c>
      <c r="F423" s="23" t="s">
        <v>107</v>
      </c>
      <c r="G423" s="27">
        <v>417</v>
      </c>
      <c r="H423" s="28"/>
      <c r="I423" s="36"/>
      <c r="J423" s="28"/>
      <c r="K423" s="28"/>
      <c r="L423" s="36"/>
      <c r="M423" s="28"/>
      <c r="N423" s="36"/>
      <c r="O423" s="28" t="str">
        <f t="shared" si="24"/>
        <v/>
      </c>
      <c r="P423" s="28">
        <f t="shared" si="25"/>
        <v>0</v>
      </c>
      <c r="Q423" s="26" t="s">
        <v>1680</v>
      </c>
      <c r="AC423" s="30">
        <f t="shared" si="26"/>
        <v>0</v>
      </c>
      <c r="AE423" s="30">
        <f t="shared" si="27"/>
        <v>0</v>
      </c>
    </row>
    <row r="424" spans="1:31" ht="23.1" customHeight="1">
      <c r="A424" s="21" t="s">
        <v>1681</v>
      </c>
      <c r="B424" s="21" t="s">
        <v>1744</v>
      </c>
      <c r="C424" s="21" t="s">
        <v>1682</v>
      </c>
      <c r="D424" s="26" t="s">
        <v>680</v>
      </c>
      <c r="E424" s="26" t="s">
        <v>683</v>
      </c>
      <c r="F424" s="23" t="s">
        <v>107</v>
      </c>
      <c r="G424" s="27">
        <v>160</v>
      </c>
      <c r="H424" s="28"/>
      <c r="I424" s="36"/>
      <c r="J424" s="28"/>
      <c r="K424" s="28"/>
      <c r="L424" s="36"/>
      <c r="M424" s="28"/>
      <c r="N424" s="36"/>
      <c r="O424" s="28" t="str">
        <f t="shared" si="24"/>
        <v/>
      </c>
      <c r="P424" s="28">
        <f t="shared" si="25"/>
        <v>0</v>
      </c>
      <c r="Q424" s="26" t="s">
        <v>1683</v>
      </c>
      <c r="AC424" s="30">
        <f t="shared" si="26"/>
        <v>0</v>
      </c>
      <c r="AE424" s="30">
        <f t="shared" si="27"/>
        <v>0</v>
      </c>
    </row>
    <row r="425" spans="1:31" ht="23.1" customHeight="1">
      <c r="A425" s="21" t="s">
        <v>1684</v>
      </c>
      <c r="B425" s="21" t="s">
        <v>1744</v>
      </c>
      <c r="C425" s="21" t="s">
        <v>1685</v>
      </c>
      <c r="D425" s="26" t="s">
        <v>680</v>
      </c>
      <c r="E425" s="26" t="s">
        <v>685</v>
      </c>
      <c r="F425" s="23" t="s">
        <v>107</v>
      </c>
      <c r="G425" s="27">
        <v>252</v>
      </c>
      <c r="H425" s="28"/>
      <c r="I425" s="36"/>
      <c r="J425" s="28"/>
      <c r="K425" s="28"/>
      <c r="L425" s="36"/>
      <c r="M425" s="28"/>
      <c r="N425" s="36"/>
      <c r="O425" s="28" t="str">
        <f t="shared" si="24"/>
        <v/>
      </c>
      <c r="P425" s="28">
        <f t="shared" si="25"/>
        <v>0</v>
      </c>
      <c r="Q425" s="26" t="s">
        <v>1686</v>
      </c>
      <c r="AC425" s="30">
        <f t="shared" si="26"/>
        <v>0</v>
      </c>
      <c r="AE425" s="30">
        <f t="shared" si="27"/>
        <v>0</v>
      </c>
    </row>
    <row r="426" spans="1:31" ht="23.1" customHeight="1">
      <c r="A426" s="21" t="s">
        <v>1687</v>
      </c>
      <c r="B426" s="21" t="s">
        <v>1744</v>
      </c>
      <c r="C426" s="21" t="s">
        <v>1688</v>
      </c>
      <c r="D426" s="26" t="s">
        <v>680</v>
      </c>
      <c r="E426" s="26" t="s">
        <v>357</v>
      </c>
      <c r="F426" s="23" t="s">
        <v>107</v>
      </c>
      <c r="G426" s="27">
        <v>80</v>
      </c>
      <c r="H426" s="28"/>
      <c r="I426" s="36"/>
      <c r="J426" s="28"/>
      <c r="K426" s="28"/>
      <c r="L426" s="36"/>
      <c r="M426" s="28"/>
      <c r="N426" s="36"/>
      <c r="O426" s="28" t="str">
        <f t="shared" si="24"/>
        <v/>
      </c>
      <c r="P426" s="28">
        <f t="shared" si="25"/>
        <v>0</v>
      </c>
      <c r="Q426" s="26" t="s">
        <v>1689</v>
      </c>
      <c r="AC426" s="30">
        <f t="shared" si="26"/>
        <v>0</v>
      </c>
      <c r="AE426" s="30">
        <f t="shared" si="27"/>
        <v>0</v>
      </c>
    </row>
    <row r="427" spans="1:31" ht="23.1" customHeight="1">
      <c r="A427" s="21" t="s">
        <v>1690</v>
      </c>
      <c r="B427" s="21" t="s">
        <v>1744</v>
      </c>
      <c r="C427" s="21" t="s">
        <v>1691</v>
      </c>
      <c r="D427" s="26" t="s">
        <v>680</v>
      </c>
      <c r="E427" s="26" t="s">
        <v>691</v>
      </c>
      <c r="F427" s="23" t="s">
        <v>107</v>
      </c>
      <c r="G427" s="27">
        <v>40</v>
      </c>
      <c r="H427" s="28"/>
      <c r="I427" s="36"/>
      <c r="J427" s="28"/>
      <c r="K427" s="28"/>
      <c r="L427" s="36"/>
      <c r="M427" s="28"/>
      <c r="N427" s="36"/>
      <c r="O427" s="28" t="str">
        <f t="shared" si="24"/>
        <v/>
      </c>
      <c r="P427" s="28">
        <f t="shared" si="25"/>
        <v>0</v>
      </c>
      <c r="Q427" s="26" t="s">
        <v>1692</v>
      </c>
      <c r="AC427" s="30">
        <f t="shared" si="26"/>
        <v>0</v>
      </c>
      <c r="AE427" s="30">
        <f t="shared" si="27"/>
        <v>0</v>
      </c>
    </row>
    <row r="428" spans="1:31" ht="23.1" customHeight="1">
      <c r="A428" s="21" t="s">
        <v>1693</v>
      </c>
      <c r="B428" s="21" t="s">
        <v>1744</v>
      </c>
      <c r="C428" s="21" t="s">
        <v>1694</v>
      </c>
      <c r="D428" s="26" t="s">
        <v>680</v>
      </c>
      <c r="E428" s="26" t="s">
        <v>359</v>
      </c>
      <c r="F428" s="23" t="s">
        <v>107</v>
      </c>
      <c r="G428" s="27">
        <v>40</v>
      </c>
      <c r="H428" s="28"/>
      <c r="I428" s="36"/>
      <c r="J428" s="28"/>
      <c r="K428" s="28"/>
      <c r="L428" s="36"/>
      <c r="M428" s="28"/>
      <c r="N428" s="36"/>
      <c r="O428" s="28" t="str">
        <f t="shared" si="24"/>
        <v/>
      </c>
      <c r="P428" s="28">
        <f t="shared" si="25"/>
        <v>0</v>
      </c>
      <c r="Q428" s="26" t="s">
        <v>1695</v>
      </c>
      <c r="AC428" s="30">
        <f t="shared" si="26"/>
        <v>0</v>
      </c>
      <c r="AE428" s="30">
        <f t="shared" si="27"/>
        <v>0</v>
      </c>
    </row>
    <row r="429" spans="1:31" ht="23.1" customHeight="1">
      <c r="A429" s="21" t="s">
        <v>1696</v>
      </c>
      <c r="B429" s="21" t="s">
        <v>1744</v>
      </c>
      <c r="C429" s="21" t="s">
        <v>1697</v>
      </c>
      <c r="D429" s="26" t="s">
        <v>680</v>
      </c>
      <c r="E429" s="26" t="s">
        <v>693</v>
      </c>
      <c r="F429" s="23" t="s">
        <v>107</v>
      </c>
      <c r="G429" s="27">
        <v>40</v>
      </c>
      <c r="H429" s="28"/>
      <c r="I429" s="36"/>
      <c r="J429" s="28"/>
      <c r="K429" s="28"/>
      <c r="L429" s="36"/>
      <c r="M429" s="28"/>
      <c r="N429" s="36"/>
      <c r="O429" s="28" t="str">
        <f t="shared" si="24"/>
        <v/>
      </c>
      <c r="P429" s="28">
        <f t="shared" si="25"/>
        <v>0</v>
      </c>
      <c r="Q429" s="26" t="s">
        <v>1698</v>
      </c>
      <c r="AC429" s="30">
        <f t="shared" si="26"/>
        <v>0</v>
      </c>
      <c r="AE429" s="30">
        <f t="shared" si="27"/>
        <v>0</v>
      </c>
    </row>
    <row r="430" spans="1:31" ht="23.1" customHeight="1">
      <c r="A430" s="21" t="s">
        <v>1699</v>
      </c>
      <c r="B430" s="21" t="s">
        <v>1744</v>
      </c>
      <c r="C430" s="21" t="s">
        <v>1700</v>
      </c>
      <c r="D430" s="26" t="s">
        <v>680</v>
      </c>
      <c r="E430" s="26" t="s">
        <v>695</v>
      </c>
      <c r="F430" s="23" t="s">
        <v>107</v>
      </c>
      <c r="G430" s="27">
        <v>160</v>
      </c>
      <c r="H430" s="28"/>
      <c r="I430" s="36"/>
      <c r="J430" s="28"/>
      <c r="K430" s="28"/>
      <c r="L430" s="36"/>
      <c r="M430" s="28"/>
      <c r="N430" s="36"/>
      <c r="O430" s="28" t="str">
        <f t="shared" si="24"/>
        <v/>
      </c>
      <c r="P430" s="28">
        <f t="shared" si="25"/>
        <v>0</v>
      </c>
      <c r="Q430" s="26" t="s">
        <v>1701</v>
      </c>
      <c r="AC430" s="30">
        <f t="shared" si="26"/>
        <v>0</v>
      </c>
      <c r="AE430" s="30">
        <f t="shared" si="27"/>
        <v>0</v>
      </c>
    </row>
    <row r="431" spans="1:31" ht="23.1" customHeight="1">
      <c r="A431" s="21" t="s">
        <v>1702</v>
      </c>
      <c r="B431" s="21" t="s">
        <v>1744</v>
      </c>
      <c r="C431" s="21" t="s">
        <v>1703</v>
      </c>
      <c r="D431" s="26" t="s">
        <v>680</v>
      </c>
      <c r="E431" s="26" t="s">
        <v>361</v>
      </c>
      <c r="F431" s="23" t="s">
        <v>107</v>
      </c>
      <c r="G431" s="27">
        <v>80</v>
      </c>
      <c r="H431" s="28"/>
      <c r="I431" s="36"/>
      <c r="J431" s="28"/>
      <c r="K431" s="28"/>
      <c r="L431" s="36"/>
      <c r="M431" s="28"/>
      <c r="N431" s="36"/>
      <c r="O431" s="28" t="str">
        <f t="shared" si="24"/>
        <v/>
      </c>
      <c r="P431" s="28">
        <f t="shared" si="25"/>
        <v>0</v>
      </c>
      <c r="Q431" s="26" t="s">
        <v>1704</v>
      </c>
      <c r="AC431" s="30">
        <f t="shared" si="26"/>
        <v>0</v>
      </c>
      <c r="AE431" s="30">
        <f t="shared" si="27"/>
        <v>0</v>
      </c>
    </row>
    <row r="432" spans="1:31" ht="23.1" customHeight="1">
      <c r="A432" s="21" t="s">
        <v>1705</v>
      </c>
      <c r="B432" s="21" t="s">
        <v>1744</v>
      </c>
      <c r="C432" s="21" t="s">
        <v>1706</v>
      </c>
      <c r="D432" s="26" t="s">
        <v>680</v>
      </c>
      <c r="E432" s="26" t="s">
        <v>363</v>
      </c>
      <c r="F432" s="23" t="s">
        <v>107</v>
      </c>
      <c r="G432" s="27">
        <v>200</v>
      </c>
      <c r="H432" s="28"/>
      <c r="I432" s="36"/>
      <c r="J432" s="28"/>
      <c r="K432" s="28"/>
      <c r="L432" s="36"/>
      <c r="M432" s="28"/>
      <c r="N432" s="36"/>
      <c r="O432" s="28" t="str">
        <f t="shared" si="24"/>
        <v/>
      </c>
      <c r="P432" s="28">
        <f t="shared" si="25"/>
        <v>0</v>
      </c>
      <c r="Q432" s="26" t="s">
        <v>1707</v>
      </c>
      <c r="AC432" s="30">
        <f t="shared" si="26"/>
        <v>0</v>
      </c>
      <c r="AE432" s="30">
        <f t="shared" si="27"/>
        <v>0</v>
      </c>
    </row>
    <row r="433" spans="1:31" ht="23.1" customHeight="1">
      <c r="A433" s="21" t="s">
        <v>1708</v>
      </c>
      <c r="B433" s="21" t="s">
        <v>1744</v>
      </c>
      <c r="C433" s="21" t="s">
        <v>1709</v>
      </c>
      <c r="D433" s="26" t="s">
        <v>680</v>
      </c>
      <c r="E433" s="26" t="s">
        <v>367</v>
      </c>
      <c r="F433" s="23" t="s">
        <v>107</v>
      </c>
      <c r="G433" s="27">
        <v>160</v>
      </c>
      <c r="H433" s="28"/>
      <c r="I433" s="36"/>
      <c r="J433" s="28"/>
      <c r="K433" s="28"/>
      <c r="L433" s="36"/>
      <c r="M433" s="28"/>
      <c r="N433" s="36"/>
      <c r="O433" s="28" t="str">
        <f t="shared" si="24"/>
        <v/>
      </c>
      <c r="P433" s="28">
        <f t="shared" si="25"/>
        <v>0</v>
      </c>
      <c r="Q433" s="26" t="s">
        <v>1710</v>
      </c>
      <c r="AC433" s="30">
        <f t="shared" si="26"/>
        <v>0</v>
      </c>
      <c r="AE433" s="30">
        <f t="shared" si="27"/>
        <v>0</v>
      </c>
    </row>
    <row r="434" spans="1:31" ht="23.1" customHeight="1">
      <c r="A434" s="21" t="s">
        <v>1711</v>
      </c>
      <c r="B434" s="21" t="s">
        <v>1744</v>
      </c>
      <c r="C434" s="21" t="s">
        <v>1712</v>
      </c>
      <c r="D434" s="26" t="s">
        <v>680</v>
      </c>
      <c r="E434" s="26" t="s">
        <v>369</v>
      </c>
      <c r="F434" s="23" t="s">
        <v>107</v>
      </c>
      <c r="G434" s="27">
        <v>640</v>
      </c>
      <c r="H434" s="28"/>
      <c r="I434" s="36"/>
      <c r="J434" s="28"/>
      <c r="K434" s="28"/>
      <c r="L434" s="36"/>
      <c r="M434" s="28"/>
      <c r="N434" s="36"/>
      <c r="O434" s="28" t="str">
        <f t="shared" si="24"/>
        <v/>
      </c>
      <c r="P434" s="28">
        <f t="shared" si="25"/>
        <v>0</v>
      </c>
      <c r="Q434" s="26" t="s">
        <v>1713</v>
      </c>
      <c r="AC434" s="30">
        <f t="shared" si="26"/>
        <v>0</v>
      </c>
      <c r="AE434" s="30">
        <f t="shared" si="27"/>
        <v>0</v>
      </c>
    </row>
    <row r="435" spans="1:31" ht="23.1" customHeight="1">
      <c r="A435" s="21" t="s">
        <v>1627</v>
      </c>
      <c r="B435" s="21" t="s">
        <v>1744</v>
      </c>
      <c r="C435" s="21" t="s">
        <v>1628</v>
      </c>
      <c r="D435" s="26" t="s">
        <v>617</v>
      </c>
      <c r="E435" s="26" t="s">
        <v>390</v>
      </c>
      <c r="F435" s="23" t="s">
        <v>134</v>
      </c>
      <c r="G435" s="27">
        <v>5</v>
      </c>
      <c r="H435" s="28"/>
      <c r="I435" s="36"/>
      <c r="J435" s="28"/>
      <c r="K435" s="28"/>
      <c r="L435" s="36"/>
      <c r="M435" s="28"/>
      <c r="N435" s="36"/>
      <c r="O435" s="28" t="str">
        <f t="shared" si="24"/>
        <v/>
      </c>
      <c r="P435" s="28">
        <f t="shared" si="25"/>
        <v>0</v>
      </c>
      <c r="Q435" s="26" t="s">
        <v>1629</v>
      </c>
      <c r="AE435" s="30">
        <f t="shared" si="27"/>
        <v>0</v>
      </c>
    </row>
    <row r="436" spans="1:31" ht="23.1" customHeight="1">
      <c r="A436" s="21" t="s">
        <v>1630</v>
      </c>
      <c r="B436" s="21" t="s">
        <v>1744</v>
      </c>
      <c r="C436" s="21" t="s">
        <v>1631</v>
      </c>
      <c r="D436" s="26" t="s">
        <v>617</v>
      </c>
      <c r="E436" s="26" t="s">
        <v>392</v>
      </c>
      <c r="F436" s="23" t="s">
        <v>134</v>
      </c>
      <c r="G436" s="27">
        <v>2</v>
      </c>
      <c r="H436" s="28"/>
      <c r="I436" s="36"/>
      <c r="J436" s="28"/>
      <c r="K436" s="28"/>
      <c r="L436" s="36"/>
      <c r="M436" s="28"/>
      <c r="N436" s="36"/>
      <c r="O436" s="28" t="str">
        <f t="shared" si="24"/>
        <v/>
      </c>
      <c r="P436" s="28">
        <f t="shared" si="25"/>
        <v>0</v>
      </c>
      <c r="Q436" s="26" t="s">
        <v>1632</v>
      </c>
      <c r="AE436" s="30">
        <f t="shared" si="27"/>
        <v>0</v>
      </c>
    </row>
    <row r="437" spans="1:31" ht="23.1" customHeight="1">
      <c r="A437" s="21" t="s">
        <v>1633</v>
      </c>
      <c r="B437" s="21" t="s">
        <v>1744</v>
      </c>
      <c r="C437" s="21" t="s">
        <v>1634</v>
      </c>
      <c r="D437" s="26" t="s">
        <v>617</v>
      </c>
      <c r="E437" s="26" t="s">
        <v>394</v>
      </c>
      <c r="F437" s="23" t="s">
        <v>134</v>
      </c>
      <c r="G437" s="27">
        <v>4</v>
      </c>
      <c r="H437" s="28"/>
      <c r="I437" s="36"/>
      <c r="J437" s="28"/>
      <c r="K437" s="28"/>
      <c r="L437" s="36"/>
      <c r="M437" s="28"/>
      <c r="N437" s="36"/>
      <c r="O437" s="28" t="str">
        <f t="shared" si="24"/>
        <v/>
      </c>
      <c r="P437" s="28">
        <f t="shared" si="25"/>
        <v>0</v>
      </c>
      <c r="Q437" s="26" t="s">
        <v>1635</v>
      </c>
      <c r="AE437" s="30">
        <f t="shared" si="27"/>
        <v>0</v>
      </c>
    </row>
    <row r="438" spans="1:31" ht="23.1" customHeight="1">
      <c r="A438" s="21" t="s">
        <v>1636</v>
      </c>
      <c r="B438" s="21" t="s">
        <v>1744</v>
      </c>
      <c r="C438" s="21" t="s">
        <v>1637</v>
      </c>
      <c r="D438" s="26" t="s">
        <v>617</v>
      </c>
      <c r="E438" s="26" t="s">
        <v>396</v>
      </c>
      <c r="F438" s="23" t="s">
        <v>134</v>
      </c>
      <c r="G438" s="27">
        <v>4</v>
      </c>
      <c r="H438" s="28"/>
      <c r="I438" s="36"/>
      <c r="J438" s="28"/>
      <c r="K438" s="28"/>
      <c r="L438" s="36"/>
      <c r="M438" s="28"/>
      <c r="N438" s="36"/>
      <c r="O438" s="28" t="str">
        <f t="shared" si="24"/>
        <v/>
      </c>
      <c r="P438" s="28">
        <f t="shared" si="25"/>
        <v>0</v>
      </c>
      <c r="Q438" s="26" t="s">
        <v>1638</v>
      </c>
      <c r="AE438" s="30">
        <f t="shared" si="27"/>
        <v>0</v>
      </c>
    </row>
    <row r="439" spans="1:31" ht="23.1" customHeight="1">
      <c r="A439" s="21" t="s">
        <v>1639</v>
      </c>
      <c r="B439" s="21" t="s">
        <v>1744</v>
      </c>
      <c r="C439" s="21" t="s">
        <v>1640</v>
      </c>
      <c r="D439" s="26" t="s">
        <v>604</v>
      </c>
      <c r="E439" s="26" t="s">
        <v>392</v>
      </c>
      <c r="F439" s="23" t="s">
        <v>134</v>
      </c>
      <c r="G439" s="27">
        <v>8</v>
      </c>
      <c r="H439" s="28"/>
      <c r="I439" s="36"/>
      <c r="J439" s="28"/>
      <c r="K439" s="28"/>
      <c r="L439" s="36"/>
      <c r="M439" s="28"/>
      <c r="N439" s="36"/>
      <c r="O439" s="28" t="str">
        <f t="shared" si="24"/>
        <v/>
      </c>
      <c r="P439" s="28">
        <f t="shared" si="25"/>
        <v>0</v>
      </c>
      <c r="Q439" s="26" t="s">
        <v>1641</v>
      </c>
      <c r="AE439" s="30">
        <f t="shared" si="27"/>
        <v>0</v>
      </c>
    </row>
    <row r="440" spans="1:31" ht="23.1" customHeight="1">
      <c r="A440" s="21" t="s">
        <v>1642</v>
      </c>
      <c r="B440" s="21" t="s">
        <v>1744</v>
      </c>
      <c r="C440" s="21" t="s">
        <v>1643</v>
      </c>
      <c r="D440" s="26" t="s">
        <v>604</v>
      </c>
      <c r="E440" s="26" t="s">
        <v>394</v>
      </c>
      <c r="F440" s="23" t="s">
        <v>134</v>
      </c>
      <c r="G440" s="27">
        <v>1</v>
      </c>
      <c r="H440" s="28"/>
      <c r="I440" s="36"/>
      <c r="J440" s="28"/>
      <c r="K440" s="28"/>
      <c r="L440" s="36"/>
      <c r="M440" s="28"/>
      <c r="N440" s="36"/>
      <c r="O440" s="28" t="str">
        <f t="shared" si="24"/>
        <v/>
      </c>
      <c r="P440" s="28">
        <f t="shared" si="25"/>
        <v>0</v>
      </c>
      <c r="Q440" s="26" t="s">
        <v>1644</v>
      </c>
      <c r="AE440" s="30">
        <f t="shared" si="27"/>
        <v>0</v>
      </c>
    </row>
    <row r="441" spans="1:31" ht="23.1" customHeight="1">
      <c r="A441" s="21" t="s">
        <v>1645</v>
      </c>
      <c r="B441" s="21" t="s">
        <v>1744</v>
      </c>
      <c r="C441" s="21" t="s">
        <v>1646</v>
      </c>
      <c r="D441" s="26" t="s">
        <v>604</v>
      </c>
      <c r="E441" s="26" t="s">
        <v>396</v>
      </c>
      <c r="F441" s="23" t="s">
        <v>134</v>
      </c>
      <c r="G441" s="27">
        <v>1</v>
      </c>
      <c r="H441" s="28"/>
      <c r="I441" s="36"/>
      <c r="J441" s="28"/>
      <c r="K441" s="28"/>
      <c r="L441" s="36"/>
      <c r="M441" s="28"/>
      <c r="N441" s="36"/>
      <c r="O441" s="28" t="str">
        <f t="shared" si="24"/>
        <v/>
      </c>
      <c r="P441" s="28">
        <f t="shared" si="25"/>
        <v>0</v>
      </c>
      <c r="Q441" s="26" t="s">
        <v>1647</v>
      </c>
      <c r="AE441" s="30">
        <f t="shared" si="27"/>
        <v>0</v>
      </c>
    </row>
    <row r="442" spans="1:31" ht="23.1" customHeight="1">
      <c r="A442" s="21" t="s">
        <v>1648</v>
      </c>
      <c r="B442" s="21" t="s">
        <v>1744</v>
      </c>
      <c r="C442" s="21" t="s">
        <v>1649</v>
      </c>
      <c r="D442" s="26" t="s">
        <v>646</v>
      </c>
      <c r="E442" s="26"/>
      <c r="F442" s="23" t="s">
        <v>134</v>
      </c>
      <c r="G442" s="27">
        <v>10</v>
      </c>
      <c r="H442" s="28"/>
      <c r="I442" s="36"/>
      <c r="J442" s="28"/>
      <c r="K442" s="28"/>
      <c r="L442" s="36"/>
      <c r="M442" s="28"/>
      <c r="N442" s="36"/>
      <c r="O442" s="28" t="str">
        <f t="shared" si="24"/>
        <v/>
      </c>
      <c r="P442" s="28">
        <f t="shared" si="25"/>
        <v>0</v>
      </c>
      <c r="Q442" s="26" t="s">
        <v>1650</v>
      </c>
      <c r="AE442" s="30">
        <f t="shared" si="27"/>
        <v>0</v>
      </c>
    </row>
    <row r="443" spans="1:31" ht="23.1" customHeight="1">
      <c r="A443" s="21" t="s">
        <v>1651</v>
      </c>
      <c r="B443" s="21" t="s">
        <v>1744</v>
      </c>
      <c r="C443" s="21" t="s">
        <v>1652</v>
      </c>
      <c r="D443" s="26" t="s">
        <v>674</v>
      </c>
      <c r="E443" s="26" t="s">
        <v>407</v>
      </c>
      <c r="F443" s="23" t="s">
        <v>134</v>
      </c>
      <c r="G443" s="27">
        <v>74</v>
      </c>
      <c r="H443" s="28"/>
      <c r="I443" s="36"/>
      <c r="J443" s="28"/>
      <c r="K443" s="28"/>
      <c r="L443" s="36"/>
      <c r="M443" s="28"/>
      <c r="N443" s="36"/>
      <c r="O443" s="28" t="str">
        <f t="shared" si="24"/>
        <v/>
      </c>
      <c r="P443" s="28">
        <f t="shared" si="25"/>
        <v>0</v>
      </c>
      <c r="Q443" s="26" t="s">
        <v>1653</v>
      </c>
      <c r="AE443" s="30">
        <f t="shared" si="27"/>
        <v>0</v>
      </c>
    </row>
    <row r="444" spans="1:31" ht="23.1" customHeight="1">
      <c r="A444" s="21" t="s">
        <v>1654</v>
      </c>
      <c r="B444" s="21" t="s">
        <v>1744</v>
      </c>
      <c r="C444" s="21" t="s">
        <v>1655</v>
      </c>
      <c r="D444" s="26" t="s">
        <v>674</v>
      </c>
      <c r="E444" s="26" t="s">
        <v>675</v>
      </c>
      <c r="F444" s="23" t="s">
        <v>134</v>
      </c>
      <c r="G444" s="27">
        <v>21</v>
      </c>
      <c r="H444" s="28"/>
      <c r="I444" s="36"/>
      <c r="J444" s="28"/>
      <c r="K444" s="28"/>
      <c r="L444" s="36"/>
      <c r="M444" s="28"/>
      <c r="N444" s="36"/>
      <c r="O444" s="28" t="str">
        <f t="shared" si="24"/>
        <v/>
      </c>
      <c r="P444" s="28">
        <f t="shared" si="25"/>
        <v>0</v>
      </c>
      <c r="Q444" s="26" t="s">
        <v>1656</v>
      </c>
      <c r="AE444" s="30">
        <f t="shared" si="27"/>
        <v>0</v>
      </c>
    </row>
    <row r="445" spans="1:31" ht="23.1" customHeight="1">
      <c r="A445" s="21" t="s">
        <v>1657</v>
      </c>
      <c r="B445" s="21" t="s">
        <v>1744</v>
      </c>
      <c r="C445" s="21" t="s">
        <v>1658</v>
      </c>
      <c r="D445" s="26" t="s">
        <v>674</v>
      </c>
      <c r="E445" s="26" t="s">
        <v>677</v>
      </c>
      <c r="F445" s="23" t="s">
        <v>134</v>
      </c>
      <c r="G445" s="27">
        <v>1</v>
      </c>
      <c r="H445" s="28"/>
      <c r="I445" s="36"/>
      <c r="J445" s="28"/>
      <c r="K445" s="28"/>
      <c r="L445" s="36"/>
      <c r="M445" s="28"/>
      <c r="N445" s="36"/>
      <c r="O445" s="28" t="str">
        <f t="shared" si="24"/>
        <v/>
      </c>
      <c r="P445" s="28">
        <f t="shared" si="25"/>
        <v>0</v>
      </c>
      <c r="Q445" s="26" t="s">
        <v>1659</v>
      </c>
      <c r="AE445" s="30">
        <f t="shared" si="27"/>
        <v>0</v>
      </c>
    </row>
    <row r="446" spans="1:31" ht="23.1" customHeight="1">
      <c r="A446" s="21" t="s">
        <v>1714</v>
      </c>
      <c r="B446" s="21" t="s">
        <v>1744</v>
      </c>
      <c r="C446" s="21" t="s">
        <v>1715</v>
      </c>
      <c r="D446" s="26" t="s">
        <v>642</v>
      </c>
      <c r="E446" s="26" t="s">
        <v>643</v>
      </c>
      <c r="F446" s="23" t="s">
        <v>644</v>
      </c>
      <c r="G446" s="27">
        <v>3</v>
      </c>
      <c r="H446" s="28"/>
      <c r="I446" s="36"/>
      <c r="J446" s="28"/>
      <c r="K446" s="28"/>
      <c r="L446" s="36"/>
      <c r="M446" s="28"/>
      <c r="N446" s="36"/>
      <c r="O446" s="28" t="str">
        <f t="shared" si="24"/>
        <v/>
      </c>
      <c r="P446" s="28">
        <f t="shared" si="25"/>
        <v>0</v>
      </c>
      <c r="Q446" s="26" t="s">
        <v>1716</v>
      </c>
      <c r="AE446" s="30">
        <f t="shared" si="27"/>
        <v>0</v>
      </c>
    </row>
    <row r="447" spans="1:31" ht="23.1" customHeight="1">
      <c r="A447" s="21" t="s">
        <v>1669</v>
      </c>
      <c r="B447" s="21" t="s">
        <v>1744</v>
      </c>
      <c r="C447" s="21" t="s">
        <v>1670</v>
      </c>
      <c r="D447" s="26" t="s">
        <v>608</v>
      </c>
      <c r="E447" s="26" t="s">
        <v>609</v>
      </c>
      <c r="F447" s="23" t="s">
        <v>107</v>
      </c>
      <c r="G447" s="27">
        <v>18</v>
      </c>
      <c r="H447" s="28"/>
      <c r="I447" s="36"/>
      <c r="J447" s="28"/>
      <c r="K447" s="28"/>
      <c r="L447" s="36"/>
      <c r="M447" s="28"/>
      <c r="N447" s="36"/>
      <c r="O447" s="28" t="str">
        <f t="shared" si="24"/>
        <v/>
      </c>
      <c r="P447" s="28">
        <f t="shared" si="25"/>
        <v>0</v>
      </c>
      <c r="Q447" s="26" t="s">
        <v>1671</v>
      </c>
      <c r="AC447" s="30">
        <f>J447*H447</f>
        <v>0</v>
      </c>
      <c r="AE447" s="30">
        <f t="shared" si="27"/>
        <v>0</v>
      </c>
    </row>
    <row r="448" spans="1:31" ht="23.1" customHeight="1">
      <c r="A448" s="21" t="s">
        <v>1660</v>
      </c>
      <c r="B448" s="21" t="s">
        <v>1744</v>
      </c>
      <c r="C448" s="21" t="s">
        <v>1661</v>
      </c>
      <c r="D448" s="26" t="s">
        <v>608</v>
      </c>
      <c r="E448" s="26" t="s">
        <v>611</v>
      </c>
      <c r="F448" s="23" t="s">
        <v>107</v>
      </c>
      <c r="G448" s="27">
        <v>161</v>
      </c>
      <c r="H448" s="28"/>
      <c r="I448" s="36"/>
      <c r="J448" s="28"/>
      <c r="K448" s="28"/>
      <c r="L448" s="36"/>
      <c r="M448" s="28"/>
      <c r="N448" s="36"/>
      <c r="O448" s="28" t="str">
        <f t="shared" si="24"/>
        <v/>
      </c>
      <c r="P448" s="28">
        <f t="shared" si="25"/>
        <v>0</v>
      </c>
      <c r="Q448" s="26" t="s">
        <v>1662</v>
      </c>
      <c r="AE448" s="30">
        <f t="shared" si="27"/>
        <v>0</v>
      </c>
    </row>
    <row r="449" spans="1:31" ht="23.1" customHeight="1">
      <c r="A449" s="21" t="s">
        <v>1663</v>
      </c>
      <c r="B449" s="21" t="s">
        <v>1744</v>
      </c>
      <c r="C449" s="21" t="s">
        <v>1664</v>
      </c>
      <c r="D449" s="26" t="s">
        <v>608</v>
      </c>
      <c r="E449" s="26" t="s">
        <v>615</v>
      </c>
      <c r="F449" s="23" t="s">
        <v>107</v>
      </c>
      <c r="G449" s="27">
        <v>5</v>
      </c>
      <c r="H449" s="28"/>
      <c r="I449" s="36"/>
      <c r="J449" s="28"/>
      <c r="K449" s="28"/>
      <c r="L449" s="36"/>
      <c r="M449" s="28"/>
      <c r="N449" s="36"/>
      <c r="O449" s="28" t="str">
        <f t="shared" si="24"/>
        <v/>
      </c>
      <c r="P449" s="28">
        <f t="shared" si="25"/>
        <v>0</v>
      </c>
      <c r="Q449" s="26" t="s">
        <v>1665</v>
      </c>
      <c r="AC449" s="30">
        <f>J449*H449</f>
        <v>0</v>
      </c>
      <c r="AE449" s="30">
        <f t="shared" si="27"/>
        <v>0</v>
      </c>
    </row>
    <row r="450" spans="1:31" ht="23.1" customHeight="1">
      <c r="A450" s="21" t="s">
        <v>1666</v>
      </c>
      <c r="B450" s="21" t="s">
        <v>1744</v>
      </c>
      <c r="C450" s="21" t="s">
        <v>1667</v>
      </c>
      <c r="D450" s="26" t="s">
        <v>608</v>
      </c>
      <c r="E450" s="26" t="s">
        <v>613</v>
      </c>
      <c r="F450" s="23" t="s">
        <v>107</v>
      </c>
      <c r="G450" s="27">
        <v>34</v>
      </c>
      <c r="H450" s="28"/>
      <c r="I450" s="36"/>
      <c r="J450" s="28"/>
      <c r="K450" s="28"/>
      <c r="L450" s="36"/>
      <c r="M450" s="28"/>
      <c r="N450" s="36"/>
      <c r="O450" s="28" t="str">
        <f t="shared" si="24"/>
        <v/>
      </c>
      <c r="P450" s="28">
        <f t="shared" si="25"/>
        <v>0</v>
      </c>
      <c r="Q450" s="26" t="s">
        <v>1668</v>
      </c>
      <c r="AE450" s="30">
        <f t="shared" si="27"/>
        <v>0</v>
      </c>
    </row>
    <row r="451" spans="1:31" ht="23.1" customHeight="1">
      <c r="A451" s="21" t="s">
        <v>1717</v>
      </c>
      <c r="B451" s="21" t="s">
        <v>1744</v>
      </c>
      <c r="C451" s="21" t="s">
        <v>1718</v>
      </c>
      <c r="D451" s="26" t="s">
        <v>654</v>
      </c>
      <c r="E451" s="26" t="s">
        <v>655</v>
      </c>
      <c r="F451" s="23" t="s">
        <v>436</v>
      </c>
      <c r="G451" s="27">
        <v>6</v>
      </c>
      <c r="H451" s="28"/>
      <c r="I451" s="36"/>
      <c r="J451" s="28"/>
      <c r="K451" s="28"/>
      <c r="L451" s="36"/>
      <c r="M451" s="28"/>
      <c r="N451" s="36"/>
      <c r="O451" s="28" t="str">
        <f t="shared" si="24"/>
        <v/>
      </c>
      <c r="P451" s="28">
        <f t="shared" si="25"/>
        <v>0</v>
      </c>
      <c r="Q451" s="26" t="s">
        <v>1719</v>
      </c>
      <c r="AE451" s="30">
        <f t="shared" si="27"/>
        <v>0</v>
      </c>
    </row>
    <row r="452" spans="1:31" ht="23.1" customHeight="1">
      <c r="A452" s="21" t="s">
        <v>1720</v>
      </c>
      <c r="B452" s="21" t="s">
        <v>1744</v>
      </c>
      <c r="C452" s="21" t="s">
        <v>1721</v>
      </c>
      <c r="D452" s="26" t="s">
        <v>654</v>
      </c>
      <c r="E452" s="26" t="s">
        <v>657</v>
      </c>
      <c r="F452" s="23" t="s">
        <v>436</v>
      </c>
      <c r="G452" s="27">
        <v>1</v>
      </c>
      <c r="H452" s="28"/>
      <c r="I452" s="36"/>
      <c r="J452" s="28"/>
      <c r="K452" s="28"/>
      <c r="L452" s="36"/>
      <c r="M452" s="28"/>
      <c r="N452" s="36"/>
      <c r="O452" s="28" t="str">
        <f t="shared" si="24"/>
        <v/>
      </c>
      <c r="P452" s="28">
        <f t="shared" si="25"/>
        <v>0</v>
      </c>
      <c r="Q452" s="26" t="s">
        <v>1722</v>
      </c>
      <c r="AE452" s="30">
        <f t="shared" si="27"/>
        <v>0</v>
      </c>
    </row>
    <row r="453" spans="1:31" ht="23.1" customHeight="1">
      <c r="A453" s="21" t="s">
        <v>1723</v>
      </c>
      <c r="B453" s="21" t="s">
        <v>1744</v>
      </c>
      <c r="C453" s="21" t="s">
        <v>1724</v>
      </c>
      <c r="D453" s="26" t="s">
        <v>654</v>
      </c>
      <c r="E453" s="26" t="s">
        <v>659</v>
      </c>
      <c r="F453" s="23" t="s">
        <v>436</v>
      </c>
      <c r="G453" s="27">
        <v>6</v>
      </c>
      <c r="H453" s="28"/>
      <c r="I453" s="36"/>
      <c r="J453" s="28"/>
      <c r="K453" s="28"/>
      <c r="L453" s="36"/>
      <c r="M453" s="28"/>
      <c r="N453" s="36"/>
      <c r="O453" s="28" t="str">
        <f t="shared" si="24"/>
        <v/>
      </c>
      <c r="P453" s="28">
        <f t="shared" si="25"/>
        <v>0</v>
      </c>
      <c r="Q453" s="26" t="s">
        <v>1725</v>
      </c>
      <c r="AE453" s="30">
        <f t="shared" si="27"/>
        <v>0</v>
      </c>
    </row>
    <row r="454" spans="1:31" ht="23.1" customHeight="1">
      <c r="A454" s="21" t="s">
        <v>1729</v>
      </c>
      <c r="B454" s="21" t="s">
        <v>1744</v>
      </c>
      <c r="C454" s="21" t="s">
        <v>1730</v>
      </c>
      <c r="D454" s="26" t="s">
        <v>543</v>
      </c>
      <c r="E454" s="26"/>
      <c r="F454" s="23" t="s">
        <v>432</v>
      </c>
      <c r="G454" s="27">
        <v>9</v>
      </c>
      <c r="H454" s="28"/>
      <c r="I454" s="36"/>
      <c r="J454" s="28"/>
      <c r="K454" s="28"/>
      <c r="L454" s="36"/>
      <c r="M454" s="28"/>
      <c r="N454" s="36"/>
      <c r="O454" s="28" t="str">
        <f t="shared" si="24"/>
        <v/>
      </c>
      <c r="P454" s="28">
        <f t="shared" si="25"/>
        <v>0</v>
      </c>
      <c r="Q454" s="26" t="s">
        <v>1731</v>
      </c>
      <c r="AE454" s="30">
        <f t="shared" si="27"/>
        <v>0</v>
      </c>
    </row>
    <row r="455" spans="1:31" ht="23.1" customHeight="1">
      <c r="A455" s="21" t="s">
        <v>1726</v>
      </c>
      <c r="B455" s="21" t="s">
        <v>1744</v>
      </c>
      <c r="C455" s="21" t="s">
        <v>1727</v>
      </c>
      <c r="D455" s="26" t="s">
        <v>541</v>
      </c>
      <c r="E455" s="26"/>
      <c r="F455" s="23" t="s">
        <v>432</v>
      </c>
      <c r="G455" s="27">
        <v>8</v>
      </c>
      <c r="H455" s="28"/>
      <c r="I455" s="36"/>
      <c r="J455" s="28"/>
      <c r="K455" s="28"/>
      <c r="L455" s="36"/>
      <c r="M455" s="28"/>
      <c r="N455" s="36"/>
      <c r="O455" s="28" t="str">
        <f t="shared" si="24"/>
        <v/>
      </c>
      <c r="P455" s="28">
        <f t="shared" si="25"/>
        <v>0</v>
      </c>
      <c r="Q455" s="26" t="s">
        <v>1728</v>
      </c>
      <c r="AE455" s="30">
        <f t="shared" si="27"/>
        <v>0</v>
      </c>
    </row>
    <row r="456" spans="1:31" ht="23.1" customHeight="1">
      <c r="A456" s="21" t="s">
        <v>1732</v>
      </c>
      <c r="B456" s="21" t="s">
        <v>1744</v>
      </c>
      <c r="C456" s="21" t="s">
        <v>1733</v>
      </c>
      <c r="D456" s="26" t="s">
        <v>545</v>
      </c>
      <c r="E456" s="26"/>
      <c r="F456" s="23" t="s">
        <v>432</v>
      </c>
      <c r="G456" s="27">
        <v>43</v>
      </c>
      <c r="H456" s="28"/>
      <c r="I456" s="36"/>
      <c r="J456" s="28"/>
      <c r="K456" s="28"/>
      <c r="L456" s="36"/>
      <c r="M456" s="28"/>
      <c r="N456" s="36"/>
      <c r="O456" s="28" t="str">
        <f t="shared" si="24"/>
        <v/>
      </c>
      <c r="P456" s="28">
        <f t="shared" si="25"/>
        <v>0</v>
      </c>
      <c r="Q456" s="26" t="s">
        <v>1734</v>
      </c>
      <c r="AE456" s="30">
        <f t="shared" si="27"/>
        <v>0</v>
      </c>
    </row>
    <row r="457" spans="1:31" ht="23.1" customHeight="1">
      <c r="D457" s="26"/>
      <c r="E457" s="26"/>
      <c r="F457" s="23"/>
      <c r="G457" s="27"/>
      <c r="H457" s="28"/>
      <c r="I457" s="36"/>
      <c r="J457" s="28"/>
      <c r="K457" s="28"/>
      <c r="L457" s="36"/>
      <c r="M457" s="28"/>
      <c r="N457" s="36"/>
      <c r="O457" s="28"/>
      <c r="P457" s="28"/>
      <c r="Q457" s="26"/>
      <c r="AE457" s="30">
        <f>TRUNC(SUM(AE420:AE456))</f>
        <v>0</v>
      </c>
    </row>
    <row r="458" spans="1:31" ht="23.1" customHeight="1">
      <c r="D458" s="26"/>
      <c r="E458" s="26"/>
      <c r="F458" s="23"/>
      <c r="G458" s="27"/>
      <c r="H458" s="28"/>
      <c r="I458" s="36"/>
      <c r="J458" s="28"/>
      <c r="K458" s="28"/>
      <c r="L458" s="36"/>
      <c r="M458" s="28"/>
      <c r="N458" s="36"/>
      <c r="O458" s="28"/>
      <c r="P458" s="28"/>
      <c r="Q458" s="26"/>
    </row>
    <row r="459" spans="1:31" ht="23.1" customHeight="1">
      <c r="D459" s="26"/>
      <c r="E459" s="26"/>
      <c r="F459" s="23"/>
      <c r="G459" s="27"/>
      <c r="H459" s="28"/>
      <c r="I459" s="36"/>
      <c r="J459" s="28"/>
      <c r="K459" s="28"/>
      <c r="L459" s="36"/>
      <c r="M459" s="28"/>
      <c r="N459" s="36"/>
      <c r="O459" s="28"/>
      <c r="P459" s="28"/>
      <c r="Q459" s="26"/>
    </row>
    <row r="460" spans="1:31" ht="23.1" customHeight="1">
      <c r="D460" s="26"/>
      <c r="E460" s="26"/>
      <c r="F460" s="23"/>
      <c r="G460" s="27"/>
      <c r="H460" s="28"/>
      <c r="I460" s="36"/>
      <c r="J460" s="28"/>
      <c r="K460" s="28"/>
      <c r="L460" s="36"/>
      <c r="M460" s="28"/>
      <c r="N460" s="36"/>
      <c r="O460" s="28"/>
      <c r="P460" s="28"/>
      <c r="Q460" s="26"/>
    </row>
    <row r="461" spans="1:31" ht="23.1" customHeight="1">
      <c r="D461" s="26"/>
      <c r="E461" s="26"/>
      <c r="F461" s="23"/>
      <c r="G461" s="27"/>
      <c r="H461" s="28"/>
      <c r="I461" s="36"/>
      <c r="J461" s="28"/>
      <c r="K461" s="28"/>
      <c r="L461" s="36"/>
      <c r="M461" s="28"/>
      <c r="N461" s="36"/>
      <c r="O461" s="28"/>
      <c r="P461" s="28"/>
      <c r="Q461" s="26"/>
    </row>
    <row r="462" spans="1:31" ht="23.1" customHeight="1">
      <c r="D462" s="26"/>
      <c r="E462" s="26"/>
      <c r="F462" s="23"/>
      <c r="G462" s="27"/>
      <c r="H462" s="28"/>
      <c r="I462" s="36"/>
      <c r="J462" s="28"/>
      <c r="K462" s="28"/>
      <c r="L462" s="36"/>
      <c r="M462" s="28"/>
      <c r="N462" s="36"/>
      <c r="O462" s="28"/>
      <c r="P462" s="28"/>
      <c r="Q462" s="26"/>
    </row>
    <row r="463" spans="1:31" ht="23.1" customHeight="1">
      <c r="D463" s="26"/>
      <c r="E463" s="26"/>
      <c r="F463" s="23"/>
      <c r="G463" s="27"/>
      <c r="H463" s="28"/>
      <c r="I463" s="36"/>
      <c r="J463" s="28"/>
      <c r="K463" s="28"/>
      <c r="L463" s="36"/>
      <c r="M463" s="28"/>
      <c r="N463" s="36"/>
      <c r="O463" s="28"/>
      <c r="P463" s="28"/>
      <c r="Q463" s="26"/>
    </row>
    <row r="464" spans="1:31" ht="23.1" customHeight="1">
      <c r="D464" s="26"/>
      <c r="E464" s="26"/>
      <c r="F464" s="23"/>
      <c r="G464" s="27"/>
      <c r="H464" s="28"/>
      <c r="I464" s="36"/>
      <c r="J464" s="28"/>
      <c r="K464" s="28"/>
      <c r="L464" s="36"/>
      <c r="M464" s="28"/>
      <c r="N464" s="36"/>
      <c r="O464" s="28"/>
      <c r="P464" s="28"/>
      <c r="Q464" s="26"/>
    </row>
    <row r="465" spans="2:17" ht="23.1" customHeight="1">
      <c r="D465" s="26"/>
      <c r="E465" s="26"/>
      <c r="F465" s="23"/>
      <c r="G465" s="27"/>
      <c r="H465" s="28"/>
      <c r="I465" s="36"/>
      <c r="J465" s="28"/>
      <c r="K465" s="28"/>
      <c r="L465" s="36"/>
      <c r="M465" s="28"/>
      <c r="N465" s="36"/>
      <c r="O465" s="28"/>
      <c r="P465" s="28"/>
      <c r="Q465" s="26"/>
    </row>
    <row r="466" spans="2:17" ht="23.1" customHeight="1">
      <c r="D466" s="26"/>
      <c r="E466" s="26"/>
      <c r="F466" s="23"/>
      <c r="G466" s="27"/>
      <c r="H466" s="28"/>
      <c r="I466" s="36"/>
      <c r="J466" s="28"/>
      <c r="K466" s="28"/>
      <c r="L466" s="36"/>
      <c r="M466" s="28"/>
      <c r="N466" s="36"/>
      <c r="O466" s="28"/>
      <c r="P466" s="28"/>
      <c r="Q466" s="26"/>
    </row>
    <row r="467" spans="2:17" ht="23.1" customHeight="1">
      <c r="D467" s="26"/>
      <c r="E467" s="26"/>
      <c r="F467" s="23"/>
      <c r="G467" s="27"/>
      <c r="H467" s="28"/>
      <c r="I467" s="36"/>
      <c r="J467" s="28"/>
      <c r="K467" s="28"/>
      <c r="L467" s="36"/>
      <c r="M467" s="28"/>
      <c r="N467" s="36"/>
      <c r="O467" s="28"/>
      <c r="P467" s="28"/>
      <c r="Q467" s="26"/>
    </row>
    <row r="468" spans="2:17" ht="23.1" customHeight="1">
      <c r="D468" s="26"/>
      <c r="E468" s="26"/>
      <c r="F468" s="23"/>
      <c r="G468" s="27"/>
      <c r="H468" s="28"/>
      <c r="I468" s="36"/>
      <c r="J468" s="28"/>
      <c r="K468" s="28"/>
      <c r="L468" s="36"/>
      <c r="M468" s="28"/>
      <c r="N468" s="36"/>
      <c r="O468" s="28"/>
      <c r="P468" s="28"/>
      <c r="Q468" s="26"/>
    </row>
    <row r="469" spans="2:17" ht="23.1" customHeight="1">
      <c r="D469" s="26"/>
      <c r="E469" s="26"/>
      <c r="F469" s="23"/>
      <c r="G469" s="27"/>
      <c r="H469" s="28"/>
      <c r="I469" s="36"/>
      <c r="J469" s="28"/>
      <c r="K469" s="28"/>
      <c r="L469" s="36"/>
      <c r="M469" s="28"/>
      <c r="N469" s="36"/>
      <c r="O469" s="28"/>
      <c r="P469" s="28"/>
      <c r="Q469" s="26"/>
    </row>
    <row r="470" spans="2:17" ht="23.1" customHeight="1">
      <c r="D470" s="26"/>
      <c r="E470" s="26"/>
      <c r="F470" s="23"/>
      <c r="G470" s="27"/>
      <c r="H470" s="28"/>
      <c r="I470" s="36"/>
      <c r="J470" s="28"/>
      <c r="K470" s="28"/>
      <c r="L470" s="36"/>
      <c r="M470" s="28"/>
      <c r="N470" s="36"/>
      <c r="O470" s="28"/>
      <c r="P470" s="28"/>
      <c r="Q470" s="26"/>
    </row>
    <row r="471" spans="2:17" ht="23.1" customHeight="1">
      <c r="B471" s="21" t="s">
        <v>1735</v>
      </c>
      <c r="D471" s="26" t="s">
        <v>1736</v>
      </c>
      <c r="E471" s="26"/>
      <c r="F471" s="23"/>
      <c r="G471" s="27"/>
      <c r="H471" s="28"/>
      <c r="I471" s="36">
        <f>TRUNC(SUM(I420:I470))</f>
        <v>0</v>
      </c>
      <c r="J471" s="28"/>
      <c r="K471" s="28"/>
      <c r="L471" s="36">
        <f>TRUNC(SUM(L420:L470))</f>
        <v>0</v>
      </c>
      <c r="M471" s="28"/>
      <c r="N471" s="36">
        <f>TRUNC(SUM(N420:N470))</f>
        <v>0</v>
      </c>
      <c r="O471" s="28" t="str">
        <f>IF((H471+K471+M471)=0, "", (H471+K471+M471))</f>
        <v/>
      </c>
      <c r="P471" s="28">
        <f>TRUNC(SUM(P420:P470))</f>
        <v>0</v>
      </c>
      <c r="Q471" s="26"/>
    </row>
  </sheetData>
  <mergeCells count="22">
    <mergeCell ref="W1:Y1"/>
    <mergeCell ref="D1:N1"/>
    <mergeCell ref="E2:E3"/>
    <mergeCell ref="D2:D3"/>
    <mergeCell ref="J2:L2"/>
    <mergeCell ref="M2:N2"/>
    <mergeCell ref="Q2:Q3"/>
    <mergeCell ref="P2:P3"/>
    <mergeCell ref="A2:A3"/>
    <mergeCell ref="B2:B3"/>
    <mergeCell ref="C2:C3"/>
    <mergeCell ref="G2:G3"/>
    <mergeCell ref="H2:I2"/>
    <mergeCell ref="F2:F3"/>
    <mergeCell ref="D342:Q342"/>
    <mergeCell ref="D420:Q420"/>
    <mergeCell ref="D4:Q4"/>
    <mergeCell ref="D108:Q108"/>
    <mergeCell ref="D134:Q134"/>
    <mergeCell ref="D212:Q212"/>
    <mergeCell ref="D264:Q264"/>
    <mergeCell ref="D316:Q316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107"/>
  <sheetViews>
    <sheetView topLeftCell="D1" zoomScaleNormal="100" workbookViewId="0">
      <pane ySplit="3" topLeftCell="A4" activePane="bottomLeft" state="frozen"/>
      <selection activeCell="A4" sqref="A4:C4"/>
      <selection pane="bottomLeft" activeCell="D1" sqref="D1:Q1"/>
    </sheetView>
  </sheetViews>
  <sheetFormatPr defaultRowHeight="20.45" customHeight="1"/>
  <cols>
    <col min="1" max="1" width="5.77734375" style="20" hidden="1" customWidth="1"/>
    <col min="2" max="2" width="6.5546875" style="21" hidden="1" customWidth="1"/>
    <col min="3" max="3" width="13.6640625" style="21" hidden="1" customWidth="1"/>
    <col min="4" max="4" width="36.21875" style="21" customWidth="1"/>
    <col min="5" max="5" width="9.109375" style="20" hidden="1" customWidth="1"/>
    <col min="6" max="6" width="4.21875" style="29" customWidth="1"/>
    <col min="7" max="7" width="4.6640625" style="30" customWidth="1"/>
    <col min="8" max="8" width="13" style="30" customWidth="1"/>
    <col min="9" max="9" width="13.109375" style="30" customWidth="1"/>
    <col min="10" max="10" width="5.109375" style="30" hidden="1" customWidth="1"/>
    <col min="11" max="11" width="11.21875" style="30" bestFit="1" customWidth="1"/>
    <col min="12" max="12" width="11.5546875" style="30" customWidth="1"/>
    <col min="13" max="14" width="9.44140625" style="30" customWidth="1"/>
    <col min="15" max="15" width="8.77734375" style="30" hidden="1" customWidth="1"/>
    <col min="16" max="16" width="13.21875" style="30" customWidth="1"/>
    <col min="17" max="17" width="10.44140625" style="21" customWidth="1"/>
    <col min="18" max="16384" width="8.88671875" style="22"/>
  </cols>
  <sheetData>
    <row r="1" spans="1:27" ht="20.45" customHeight="1">
      <c r="A1" s="20" t="s">
        <v>1753</v>
      </c>
      <c r="B1" s="21" t="s">
        <v>1837</v>
      </c>
      <c r="D1" s="158" t="s">
        <v>1898</v>
      </c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AA1" s="22" t="s">
        <v>91</v>
      </c>
    </row>
    <row r="2" spans="1:27" s="25" customFormat="1" ht="20.45" customHeight="1">
      <c r="A2" s="160" t="s">
        <v>34</v>
      </c>
      <c r="B2" s="160" t="s">
        <v>20</v>
      </c>
      <c r="C2" s="162" t="s">
        <v>23</v>
      </c>
      <c r="D2" s="161" t="s">
        <v>35</v>
      </c>
      <c r="E2" s="163" t="s">
        <v>21</v>
      </c>
      <c r="F2" s="163" t="s">
        <v>0</v>
      </c>
      <c r="G2" s="164" t="s">
        <v>1</v>
      </c>
      <c r="H2" s="164" t="s">
        <v>7</v>
      </c>
      <c r="I2" s="164"/>
      <c r="J2" s="164" t="s">
        <v>5</v>
      </c>
      <c r="K2" s="164"/>
      <c r="L2" s="164"/>
      <c r="M2" s="164" t="s">
        <v>6</v>
      </c>
      <c r="N2" s="164"/>
      <c r="O2" s="24"/>
      <c r="P2" s="164" t="s">
        <v>8</v>
      </c>
      <c r="Q2" s="161" t="s">
        <v>22</v>
      </c>
    </row>
    <row r="3" spans="1:27" s="25" customFormat="1" ht="20.45" customHeight="1">
      <c r="A3" s="160"/>
      <c r="B3" s="160"/>
      <c r="C3" s="162"/>
      <c r="D3" s="161"/>
      <c r="E3" s="163"/>
      <c r="F3" s="163"/>
      <c r="G3" s="164"/>
      <c r="H3" s="24" t="s">
        <v>19</v>
      </c>
      <c r="I3" s="24" t="s">
        <v>24</v>
      </c>
      <c r="J3" s="24" t="s">
        <v>1</v>
      </c>
      <c r="K3" s="24" t="s">
        <v>19</v>
      </c>
      <c r="L3" s="24" t="s">
        <v>24</v>
      </c>
      <c r="M3" s="24" t="s">
        <v>19</v>
      </c>
      <c r="N3" s="24" t="s">
        <v>24</v>
      </c>
      <c r="O3" s="24" t="s">
        <v>19</v>
      </c>
      <c r="P3" s="164"/>
      <c r="Q3" s="161"/>
    </row>
    <row r="4" spans="1:27" ht="20.45" customHeight="1">
      <c r="B4" s="21" t="s">
        <v>1025</v>
      </c>
      <c r="D4" s="155" t="s">
        <v>1893</v>
      </c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7"/>
    </row>
    <row r="5" spans="1:27" ht="20.45" customHeight="1">
      <c r="B5" s="21" t="s">
        <v>1755</v>
      </c>
      <c r="D5" s="26" t="s">
        <v>1838</v>
      </c>
      <c r="E5" s="27"/>
      <c r="F5" s="23" t="s">
        <v>1015</v>
      </c>
      <c r="G5" s="28">
        <v>1</v>
      </c>
      <c r="H5" s="28">
        <f>'총괄표(관급)'!I55</f>
        <v>0</v>
      </c>
      <c r="I5" s="28">
        <f>G5*H5</f>
        <v>0</v>
      </c>
      <c r="J5" s="28"/>
      <c r="K5" s="28">
        <f>'총괄표(관급)'!L55</f>
        <v>0</v>
      </c>
      <c r="L5" s="28">
        <f>G5*K5</f>
        <v>0</v>
      </c>
      <c r="M5" s="28">
        <f>'총괄표(관급)'!N55</f>
        <v>0</v>
      </c>
      <c r="N5" s="28">
        <f>G5*M5</f>
        <v>0</v>
      </c>
      <c r="O5" s="28" t="str">
        <f>IF((H5+K5+M5)=0, "", (H5+K5+M5))</f>
        <v/>
      </c>
      <c r="P5" s="28">
        <f>SUM(I5,L5,N5)</f>
        <v>0</v>
      </c>
      <c r="Q5" s="26" t="s">
        <v>2</v>
      </c>
    </row>
    <row r="6" spans="1:27" ht="20.45" customHeight="1">
      <c r="D6" s="26"/>
      <c r="E6" s="27"/>
      <c r="F6" s="23"/>
      <c r="G6" s="28"/>
      <c r="H6" s="28"/>
      <c r="I6" s="28"/>
      <c r="J6" s="28"/>
      <c r="K6" s="28"/>
      <c r="L6" s="28"/>
      <c r="M6" s="28"/>
      <c r="N6" s="28"/>
      <c r="O6" s="28"/>
      <c r="P6" s="28"/>
      <c r="Q6" s="26"/>
    </row>
    <row r="7" spans="1:27" ht="20.45" customHeight="1">
      <c r="D7" s="26"/>
      <c r="E7" s="27"/>
      <c r="F7" s="23"/>
      <c r="G7" s="28"/>
      <c r="H7" s="28"/>
      <c r="I7" s="28"/>
      <c r="J7" s="28"/>
      <c r="K7" s="28"/>
      <c r="L7" s="28"/>
      <c r="M7" s="28"/>
      <c r="N7" s="28"/>
      <c r="O7" s="28"/>
      <c r="P7" s="28"/>
      <c r="Q7" s="26"/>
    </row>
    <row r="8" spans="1:27" ht="20.45" customHeight="1">
      <c r="D8" s="26"/>
      <c r="E8" s="27"/>
      <c r="F8" s="23"/>
      <c r="G8" s="28"/>
      <c r="H8" s="28"/>
      <c r="I8" s="28"/>
      <c r="J8" s="28"/>
      <c r="K8" s="28"/>
      <c r="L8" s="28"/>
      <c r="M8" s="28"/>
      <c r="N8" s="28"/>
      <c r="O8" s="28"/>
      <c r="P8" s="28"/>
      <c r="Q8" s="26"/>
    </row>
    <row r="9" spans="1:27" ht="20.45" customHeight="1">
      <c r="D9" s="26"/>
      <c r="E9" s="27"/>
      <c r="F9" s="23"/>
      <c r="G9" s="28"/>
      <c r="H9" s="28"/>
      <c r="I9" s="28"/>
      <c r="J9" s="28"/>
      <c r="K9" s="28"/>
      <c r="L9" s="28"/>
      <c r="M9" s="28"/>
      <c r="N9" s="28"/>
      <c r="O9" s="28"/>
      <c r="P9" s="28"/>
      <c r="Q9" s="26"/>
    </row>
    <row r="10" spans="1:27" ht="20.45" customHeight="1">
      <c r="D10" s="26"/>
      <c r="E10" s="27"/>
      <c r="F10" s="23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6"/>
    </row>
    <row r="11" spans="1:27" ht="20.45" customHeight="1">
      <c r="D11" s="26"/>
      <c r="E11" s="27"/>
      <c r="F11" s="23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6"/>
    </row>
    <row r="12" spans="1:27" ht="20.45" customHeight="1">
      <c r="D12" s="26"/>
      <c r="E12" s="27"/>
      <c r="F12" s="23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6"/>
    </row>
    <row r="13" spans="1:27" ht="20.45" customHeight="1">
      <c r="D13" s="26"/>
      <c r="E13" s="27"/>
      <c r="F13" s="23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6"/>
    </row>
    <row r="14" spans="1:27" ht="20.45" customHeight="1">
      <c r="D14" s="26"/>
      <c r="E14" s="27"/>
      <c r="F14" s="23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6"/>
    </row>
    <row r="15" spans="1:27" ht="20.45" customHeight="1">
      <c r="D15" s="26"/>
      <c r="E15" s="27"/>
      <c r="F15" s="23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6"/>
    </row>
    <row r="16" spans="1:27" ht="20.45" customHeight="1">
      <c r="D16" s="26"/>
      <c r="E16" s="27"/>
      <c r="F16" s="23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6"/>
    </row>
    <row r="17" spans="2:17" ht="20.45" customHeight="1">
      <c r="D17" s="26"/>
      <c r="E17" s="27"/>
      <c r="F17" s="23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6"/>
    </row>
    <row r="18" spans="2:17" ht="20.45" customHeight="1">
      <c r="D18" s="26"/>
      <c r="E18" s="27"/>
      <c r="F18" s="23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6"/>
    </row>
    <row r="19" spans="2:17" ht="20.45" customHeight="1">
      <c r="D19" s="26"/>
      <c r="E19" s="27"/>
      <c r="F19" s="23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6"/>
    </row>
    <row r="20" spans="2:17" ht="20.45" customHeight="1">
      <c r="D20" s="26"/>
      <c r="E20" s="27"/>
      <c r="F20" s="23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6"/>
    </row>
    <row r="21" spans="2:17" ht="20.45" customHeight="1">
      <c r="D21" s="26"/>
      <c r="E21" s="27"/>
      <c r="F21" s="23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6"/>
    </row>
    <row r="22" spans="2:17" ht="20.45" customHeight="1">
      <c r="D22" s="26"/>
      <c r="E22" s="27"/>
      <c r="F22" s="23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6"/>
    </row>
    <row r="23" spans="2:17" ht="20.45" customHeight="1">
      <c r="D23" s="26"/>
      <c r="E23" s="27"/>
      <c r="F23" s="23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6"/>
    </row>
    <row r="24" spans="2:17" ht="20.45" customHeight="1">
      <c r="D24" s="26"/>
      <c r="E24" s="27"/>
      <c r="F24" s="23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6"/>
    </row>
    <row r="25" spans="2:17" ht="20.45" customHeight="1">
      <c r="D25" s="26"/>
      <c r="E25" s="27"/>
      <c r="F25" s="23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6"/>
    </row>
    <row r="26" spans="2:17" ht="20.45" customHeight="1">
      <c r="D26" s="26"/>
      <c r="E26" s="27"/>
      <c r="F26" s="23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6"/>
    </row>
    <row r="27" spans="2:17" ht="20.45" customHeight="1">
      <c r="D27" s="26"/>
      <c r="E27" s="27"/>
      <c r="F27" s="23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6"/>
    </row>
    <row r="28" spans="2:17" ht="20.45" customHeight="1">
      <c r="D28" s="26"/>
      <c r="E28" s="27"/>
      <c r="F28" s="23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6"/>
    </row>
    <row r="29" spans="2:17" ht="20.45" customHeight="1">
      <c r="C29" s="21" t="s">
        <v>1757</v>
      </c>
      <c r="D29" s="26" t="s">
        <v>1736</v>
      </c>
      <c r="E29" s="27"/>
      <c r="F29" s="23"/>
      <c r="G29" s="28"/>
      <c r="H29" s="28"/>
      <c r="I29" s="28">
        <f>TRUNC(SUM(I4:I28))</f>
        <v>0</v>
      </c>
      <c r="J29" s="28"/>
      <c r="K29" s="28"/>
      <c r="L29" s="28">
        <f>TRUNC(SUM(L4:L28))</f>
        <v>0</v>
      </c>
      <c r="M29" s="28"/>
      <c r="N29" s="28">
        <f>TRUNC(SUM(N4:N28))</f>
        <v>0</v>
      </c>
      <c r="O29" s="28" t="str">
        <f>IF((H29+K29+M29)=0, "", (H29+K29+M29))</f>
        <v/>
      </c>
      <c r="P29" s="28">
        <f>TRUNC(SUM(P4:P28))</f>
        <v>0</v>
      </c>
      <c r="Q29" s="26"/>
    </row>
    <row r="30" spans="2:17" ht="20.45" customHeight="1">
      <c r="B30" s="21" t="s">
        <v>1025</v>
      </c>
      <c r="D30" s="155" t="s">
        <v>1838</v>
      </c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7"/>
    </row>
    <row r="31" spans="2:17" ht="20.45" customHeight="1">
      <c r="B31" s="21" t="s">
        <v>1737</v>
      </c>
      <c r="D31" s="26" t="s">
        <v>1839</v>
      </c>
      <c r="E31" s="27"/>
      <c r="F31" s="23" t="s">
        <v>1015</v>
      </c>
      <c r="G31" s="28">
        <v>1</v>
      </c>
      <c r="H31" s="28">
        <f>'총괄표(관급)'!I81</f>
        <v>0</v>
      </c>
      <c r="I31" s="28">
        <f>G31*H31</f>
        <v>0</v>
      </c>
      <c r="J31" s="28"/>
      <c r="K31" s="28">
        <f>'총괄표(관급)'!L81</f>
        <v>0</v>
      </c>
      <c r="L31" s="28">
        <f>G31*K31</f>
        <v>0</v>
      </c>
      <c r="M31" s="28">
        <f>'총괄표(관급)'!N81</f>
        <v>0</v>
      </c>
      <c r="N31" s="28">
        <f>G31*M31</f>
        <v>0</v>
      </c>
      <c r="O31" s="28" t="str">
        <f>IF((H31+K31+M31)=0, "", (H31+K31+M31))</f>
        <v/>
      </c>
      <c r="P31" s="28">
        <f>SUM(I31,L31,N31)</f>
        <v>0</v>
      </c>
      <c r="Q31" s="26"/>
    </row>
    <row r="32" spans="2:17" ht="20.45" customHeight="1">
      <c r="B32" s="21" t="s">
        <v>1738</v>
      </c>
      <c r="D32" s="26" t="s">
        <v>1840</v>
      </c>
      <c r="E32" s="27"/>
      <c r="F32" s="23" t="s">
        <v>1015</v>
      </c>
      <c r="G32" s="28">
        <v>1</v>
      </c>
      <c r="H32" s="28">
        <f>'총괄표(관급)'!I107</f>
        <v>0</v>
      </c>
      <c r="I32" s="28">
        <f>G32*H32</f>
        <v>0</v>
      </c>
      <c r="J32" s="28"/>
      <c r="K32" s="28">
        <f>'총괄표(관급)'!L107</f>
        <v>0</v>
      </c>
      <c r="L32" s="28">
        <f>G32*K32</f>
        <v>0</v>
      </c>
      <c r="M32" s="28">
        <f>'총괄표(관급)'!N107</f>
        <v>0</v>
      </c>
      <c r="N32" s="28">
        <f>G32*M32</f>
        <v>0</v>
      </c>
      <c r="O32" s="28" t="str">
        <f>IF((H32+K32+M32)=0, "", (H32+K32+M32))</f>
        <v/>
      </c>
      <c r="P32" s="28">
        <f>SUM(I32,L32,N32)</f>
        <v>0</v>
      </c>
      <c r="Q32" s="26"/>
    </row>
    <row r="33" spans="4:17" ht="20.45" customHeight="1">
      <c r="D33" s="26"/>
      <c r="E33" s="27"/>
      <c r="F33" s="23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6"/>
    </row>
    <row r="34" spans="4:17" ht="20.45" customHeight="1">
      <c r="D34" s="26"/>
      <c r="E34" s="27"/>
      <c r="F34" s="23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6"/>
    </row>
    <row r="35" spans="4:17" ht="20.45" customHeight="1">
      <c r="D35" s="26"/>
      <c r="E35" s="27"/>
      <c r="F35" s="23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6"/>
    </row>
    <row r="36" spans="4:17" ht="20.45" customHeight="1">
      <c r="D36" s="26"/>
      <c r="E36" s="27"/>
      <c r="F36" s="23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6"/>
    </row>
    <row r="37" spans="4:17" ht="20.45" customHeight="1">
      <c r="D37" s="26"/>
      <c r="E37" s="27"/>
      <c r="F37" s="23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6"/>
    </row>
    <row r="38" spans="4:17" ht="20.45" customHeight="1">
      <c r="D38" s="26"/>
      <c r="E38" s="27"/>
      <c r="F38" s="23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6"/>
    </row>
    <row r="39" spans="4:17" ht="20.45" customHeight="1">
      <c r="D39" s="26"/>
      <c r="E39" s="27"/>
      <c r="F39" s="23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6"/>
    </row>
    <row r="40" spans="4:17" ht="20.45" customHeight="1">
      <c r="D40" s="26"/>
      <c r="E40" s="27"/>
      <c r="F40" s="23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6"/>
    </row>
    <row r="41" spans="4:17" ht="20.45" customHeight="1">
      <c r="D41" s="26"/>
      <c r="E41" s="27"/>
      <c r="F41" s="23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6"/>
    </row>
    <row r="42" spans="4:17" ht="20.45" customHeight="1">
      <c r="D42" s="26"/>
      <c r="E42" s="27"/>
      <c r="F42" s="23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6"/>
    </row>
    <row r="43" spans="4:17" ht="20.45" customHeight="1">
      <c r="D43" s="26"/>
      <c r="E43" s="27"/>
      <c r="F43" s="23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6"/>
    </row>
    <row r="44" spans="4:17" ht="20.45" customHeight="1">
      <c r="D44" s="26"/>
      <c r="E44" s="27"/>
      <c r="F44" s="23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6"/>
    </row>
    <row r="45" spans="4:17" ht="20.45" customHeight="1">
      <c r="D45" s="26"/>
      <c r="E45" s="27"/>
      <c r="F45" s="23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6"/>
    </row>
    <row r="46" spans="4:17" ht="20.45" customHeight="1">
      <c r="D46" s="26"/>
      <c r="E46" s="27"/>
      <c r="F46" s="23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6"/>
    </row>
    <row r="47" spans="4:17" ht="20.45" customHeight="1">
      <c r="D47" s="26"/>
      <c r="E47" s="27"/>
      <c r="F47" s="23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6"/>
    </row>
    <row r="48" spans="4:17" ht="20.45" customHeight="1">
      <c r="D48" s="26"/>
      <c r="E48" s="27"/>
      <c r="F48" s="23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6"/>
    </row>
    <row r="49" spans="2:17" ht="20.45" customHeight="1">
      <c r="D49" s="26"/>
      <c r="E49" s="27"/>
      <c r="F49" s="23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6"/>
    </row>
    <row r="50" spans="2:17" ht="20.45" customHeight="1">
      <c r="D50" s="26"/>
      <c r="E50" s="27"/>
      <c r="F50" s="23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6"/>
    </row>
    <row r="51" spans="2:17" ht="20.45" customHeight="1">
      <c r="D51" s="26"/>
      <c r="E51" s="27"/>
      <c r="F51" s="23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6"/>
    </row>
    <row r="52" spans="2:17" ht="20.45" customHeight="1">
      <c r="D52" s="26"/>
      <c r="E52" s="27"/>
      <c r="F52" s="23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6"/>
    </row>
    <row r="53" spans="2:17" ht="20.45" customHeight="1">
      <c r="D53" s="26"/>
      <c r="E53" s="27"/>
      <c r="F53" s="23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6"/>
    </row>
    <row r="54" spans="2:17" ht="20.45" customHeight="1">
      <c r="D54" s="26"/>
      <c r="E54" s="27"/>
      <c r="F54" s="23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6"/>
    </row>
    <row r="55" spans="2:17" ht="20.45" customHeight="1">
      <c r="B55" s="21" t="s">
        <v>1755</v>
      </c>
      <c r="C55" s="21" t="s">
        <v>1757</v>
      </c>
      <c r="D55" s="26" t="s">
        <v>1736</v>
      </c>
      <c r="E55" s="27"/>
      <c r="F55" s="23"/>
      <c r="G55" s="28"/>
      <c r="H55" s="28"/>
      <c r="I55" s="28">
        <f>TRUNC(SUM(I30:I54))</f>
        <v>0</v>
      </c>
      <c r="J55" s="28"/>
      <c r="K55" s="28"/>
      <c r="L55" s="28">
        <f>TRUNC(SUM(L30:L54))</f>
        <v>0</v>
      </c>
      <c r="M55" s="28"/>
      <c r="N55" s="28">
        <f>TRUNC(SUM(N30:N54))</f>
        <v>0</v>
      </c>
      <c r="O55" s="28" t="str">
        <f>IF((H55+K55+M55)=0, "", (H55+K55+M55))</f>
        <v/>
      </c>
      <c r="P55" s="28">
        <f>TRUNC(SUM(P30:P54))</f>
        <v>0</v>
      </c>
      <c r="Q55" s="26"/>
    </row>
    <row r="56" spans="2:17" ht="20.45" customHeight="1">
      <c r="B56" s="21" t="s">
        <v>1025</v>
      </c>
      <c r="D56" s="155" t="s">
        <v>1841</v>
      </c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7"/>
    </row>
    <row r="57" spans="2:17" ht="20.45" customHeight="1">
      <c r="B57" s="21" t="s">
        <v>1842</v>
      </c>
      <c r="D57" s="26" t="s">
        <v>1843</v>
      </c>
      <c r="E57" s="27"/>
      <c r="F57" s="23" t="s">
        <v>1015</v>
      </c>
      <c r="G57" s="28">
        <v>1</v>
      </c>
      <c r="H57" s="28">
        <f>'내역서(관급)'!I55</f>
        <v>0</v>
      </c>
      <c r="I57" s="28">
        <f>G57*H57</f>
        <v>0</v>
      </c>
      <c r="J57" s="28"/>
      <c r="K57" s="28">
        <f>'내역서(관급)'!L55</f>
        <v>0</v>
      </c>
      <c r="L57" s="28">
        <f>G57*K57</f>
        <v>0</v>
      </c>
      <c r="M57" s="28">
        <f>'내역서(관급)'!N55</f>
        <v>0</v>
      </c>
      <c r="N57" s="28">
        <f>G57*M57</f>
        <v>0</v>
      </c>
      <c r="O57" s="28" t="str">
        <f>IF((H57+K57+M57)=0, "", (H57+K57+M57))</f>
        <v/>
      </c>
      <c r="P57" s="28">
        <f>SUM(I57,L57,N57)</f>
        <v>0</v>
      </c>
      <c r="Q57" s="26"/>
    </row>
    <row r="58" spans="2:17" ht="20.45" customHeight="1">
      <c r="D58" s="26"/>
      <c r="E58" s="27"/>
      <c r="F58" s="23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6"/>
    </row>
    <row r="59" spans="2:17" ht="20.45" customHeight="1">
      <c r="D59" s="26"/>
      <c r="E59" s="27"/>
      <c r="F59" s="23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6"/>
    </row>
    <row r="60" spans="2:17" ht="20.45" customHeight="1">
      <c r="D60" s="26"/>
      <c r="E60" s="27"/>
      <c r="F60" s="23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6"/>
    </row>
    <row r="61" spans="2:17" ht="20.45" customHeight="1">
      <c r="D61" s="26"/>
      <c r="E61" s="27"/>
      <c r="F61" s="23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6"/>
    </row>
    <row r="62" spans="2:17" ht="20.45" customHeight="1">
      <c r="D62" s="26"/>
      <c r="E62" s="27"/>
      <c r="F62" s="23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6"/>
    </row>
    <row r="63" spans="2:17" ht="20.45" customHeight="1">
      <c r="D63" s="26"/>
      <c r="E63" s="27"/>
      <c r="F63" s="23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6"/>
    </row>
    <row r="64" spans="2:17" ht="20.45" customHeight="1">
      <c r="D64" s="26"/>
      <c r="E64" s="27"/>
      <c r="F64" s="23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6"/>
    </row>
    <row r="65" spans="4:17" ht="20.45" customHeight="1">
      <c r="D65" s="26"/>
      <c r="E65" s="27"/>
      <c r="F65" s="23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6"/>
    </row>
    <row r="66" spans="4:17" ht="20.45" customHeight="1">
      <c r="D66" s="26"/>
      <c r="E66" s="27"/>
      <c r="F66" s="23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6"/>
    </row>
    <row r="67" spans="4:17" ht="20.45" customHeight="1">
      <c r="D67" s="26"/>
      <c r="E67" s="27"/>
      <c r="F67" s="23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6"/>
    </row>
    <row r="68" spans="4:17" ht="20.45" customHeight="1">
      <c r="D68" s="26"/>
      <c r="E68" s="27"/>
      <c r="F68" s="23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6"/>
    </row>
    <row r="69" spans="4:17" ht="20.45" customHeight="1">
      <c r="D69" s="26"/>
      <c r="E69" s="27"/>
      <c r="F69" s="23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6"/>
    </row>
    <row r="70" spans="4:17" ht="20.45" customHeight="1">
      <c r="D70" s="26"/>
      <c r="E70" s="27"/>
      <c r="F70" s="23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6"/>
    </row>
    <row r="71" spans="4:17" ht="20.45" customHeight="1">
      <c r="D71" s="26"/>
      <c r="E71" s="27"/>
      <c r="F71" s="23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6"/>
    </row>
    <row r="72" spans="4:17" ht="20.45" customHeight="1">
      <c r="D72" s="26"/>
      <c r="E72" s="27"/>
      <c r="F72" s="23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6"/>
    </row>
    <row r="73" spans="4:17" ht="20.45" customHeight="1">
      <c r="D73" s="26"/>
      <c r="E73" s="27"/>
      <c r="F73" s="23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6"/>
    </row>
    <row r="74" spans="4:17" ht="20.45" customHeight="1">
      <c r="D74" s="26"/>
      <c r="E74" s="27"/>
      <c r="F74" s="23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6"/>
    </row>
    <row r="75" spans="4:17" ht="20.45" customHeight="1">
      <c r="D75" s="26"/>
      <c r="E75" s="27"/>
      <c r="F75" s="23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6"/>
    </row>
    <row r="76" spans="4:17" ht="20.45" customHeight="1">
      <c r="D76" s="26"/>
      <c r="E76" s="27"/>
      <c r="F76" s="23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6"/>
    </row>
    <row r="77" spans="4:17" ht="20.45" customHeight="1">
      <c r="D77" s="26"/>
      <c r="E77" s="27"/>
      <c r="F77" s="23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6"/>
    </row>
    <row r="78" spans="4:17" ht="20.45" customHeight="1">
      <c r="D78" s="26"/>
      <c r="E78" s="27"/>
      <c r="F78" s="23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6"/>
    </row>
    <row r="79" spans="4:17" ht="20.45" customHeight="1">
      <c r="D79" s="26"/>
      <c r="E79" s="27"/>
      <c r="F79" s="23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6"/>
    </row>
    <row r="80" spans="4:17" ht="20.45" customHeight="1">
      <c r="D80" s="26"/>
      <c r="E80" s="27"/>
      <c r="F80" s="23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6"/>
    </row>
    <row r="81" spans="2:17" ht="20.45" customHeight="1">
      <c r="B81" s="21" t="s">
        <v>1737</v>
      </c>
      <c r="C81" s="21" t="s">
        <v>1757</v>
      </c>
      <c r="D81" s="26" t="s">
        <v>1736</v>
      </c>
      <c r="E81" s="27"/>
      <c r="F81" s="23"/>
      <c r="G81" s="28"/>
      <c r="H81" s="28"/>
      <c r="I81" s="28">
        <f>TRUNC(SUM(I56:I80))</f>
        <v>0</v>
      </c>
      <c r="J81" s="28"/>
      <c r="K81" s="28"/>
      <c r="L81" s="28">
        <f>TRUNC(SUM(L56:L80))</f>
        <v>0</v>
      </c>
      <c r="M81" s="28"/>
      <c r="N81" s="28">
        <f>TRUNC(SUM(N56:N80))</f>
        <v>0</v>
      </c>
      <c r="O81" s="28" t="str">
        <f>IF((H81+K81+M81)=0, "", (H81+K81+M81))</f>
        <v/>
      </c>
      <c r="P81" s="28">
        <f>TRUNC(SUM(P56:P80))</f>
        <v>0</v>
      </c>
      <c r="Q81" s="26"/>
    </row>
    <row r="82" spans="2:17" ht="20.45" customHeight="1">
      <c r="B82" s="21" t="s">
        <v>1025</v>
      </c>
      <c r="D82" s="155" t="s">
        <v>1844</v>
      </c>
      <c r="E82" s="156"/>
      <c r="F82" s="156"/>
      <c r="G82" s="156"/>
      <c r="H82" s="156"/>
      <c r="I82" s="156"/>
      <c r="J82" s="156"/>
      <c r="K82" s="156"/>
      <c r="L82" s="156"/>
      <c r="M82" s="156"/>
      <c r="N82" s="156"/>
      <c r="O82" s="156"/>
      <c r="P82" s="156"/>
      <c r="Q82" s="157"/>
    </row>
    <row r="83" spans="2:17" ht="20.45" customHeight="1">
      <c r="B83" s="21" t="s">
        <v>1845</v>
      </c>
      <c r="D83" s="26" t="s">
        <v>1846</v>
      </c>
      <c r="E83" s="27"/>
      <c r="F83" s="23" t="s">
        <v>1015</v>
      </c>
      <c r="G83" s="28">
        <v>1</v>
      </c>
      <c r="H83" s="28">
        <f>'내역서(관급)'!I81</f>
        <v>0</v>
      </c>
      <c r="I83" s="28">
        <f>G83*H83</f>
        <v>0</v>
      </c>
      <c r="J83" s="28"/>
      <c r="K83" s="28">
        <f>'내역서(관급)'!L81</f>
        <v>0</v>
      </c>
      <c r="L83" s="28">
        <f>G83*K83</f>
        <v>0</v>
      </c>
      <c r="M83" s="28">
        <f>'내역서(관급)'!N81</f>
        <v>0</v>
      </c>
      <c r="N83" s="28">
        <f>G83*M83</f>
        <v>0</v>
      </c>
      <c r="O83" s="28" t="str">
        <f>IF((H83+K83+M83)=0, "", (H83+K83+M83))</f>
        <v/>
      </c>
      <c r="P83" s="28">
        <f>SUM(I83,L83,N83)</f>
        <v>0</v>
      </c>
      <c r="Q83" s="26"/>
    </row>
    <row r="84" spans="2:17" ht="20.45" customHeight="1">
      <c r="D84" s="26"/>
      <c r="E84" s="27"/>
      <c r="F84" s="23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6"/>
    </row>
    <row r="85" spans="2:17" ht="20.45" customHeight="1">
      <c r="D85" s="26"/>
      <c r="E85" s="27"/>
      <c r="F85" s="23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6"/>
    </row>
    <row r="86" spans="2:17" ht="20.45" customHeight="1">
      <c r="D86" s="26"/>
      <c r="E86" s="27"/>
      <c r="F86" s="23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6"/>
    </row>
    <row r="87" spans="2:17" ht="20.45" customHeight="1">
      <c r="D87" s="26"/>
      <c r="E87" s="27"/>
      <c r="F87" s="23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6"/>
    </row>
    <row r="88" spans="2:17" ht="20.45" customHeight="1">
      <c r="D88" s="26"/>
      <c r="E88" s="27"/>
      <c r="F88" s="23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6"/>
    </row>
    <row r="89" spans="2:17" ht="20.45" customHeight="1">
      <c r="D89" s="26"/>
      <c r="E89" s="27"/>
      <c r="F89" s="23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6"/>
    </row>
    <row r="90" spans="2:17" ht="20.45" customHeight="1">
      <c r="D90" s="26"/>
      <c r="E90" s="27"/>
      <c r="F90" s="23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6"/>
    </row>
    <row r="91" spans="2:17" ht="20.45" customHeight="1">
      <c r="D91" s="26"/>
      <c r="E91" s="27"/>
      <c r="F91" s="23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6"/>
    </row>
    <row r="92" spans="2:17" ht="20.45" customHeight="1">
      <c r="D92" s="26"/>
      <c r="E92" s="27"/>
      <c r="F92" s="23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6"/>
    </row>
    <row r="93" spans="2:17" ht="20.45" customHeight="1">
      <c r="D93" s="26"/>
      <c r="E93" s="27"/>
      <c r="F93" s="23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6"/>
    </row>
    <row r="94" spans="2:17" ht="20.45" customHeight="1">
      <c r="D94" s="26"/>
      <c r="E94" s="27"/>
      <c r="F94" s="23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6"/>
    </row>
    <row r="95" spans="2:17" ht="20.45" customHeight="1">
      <c r="D95" s="26"/>
      <c r="E95" s="27"/>
      <c r="F95" s="23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6"/>
    </row>
    <row r="96" spans="2:17" ht="20.45" customHeight="1">
      <c r="D96" s="26"/>
      <c r="E96" s="27"/>
      <c r="F96" s="23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6"/>
    </row>
    <row r="97" spans="2:17" ht="20.45" customHeight="1">
      <c r="D97" s="26"/>
      <c r="E97" s="27"/>
      <c r="F97" s="23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6"/>
    </row>
    <row r="98" spans="2:17" ht="20.45" customHeight="1">
      <c r="D98" s="26"/>
      <c r="E98" s="27"/>
      <c r="F98" s="23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6"/>
    </row>
    <row r="99" spans="2:17" ht="20.45" customHeight="1">
      <c r="D99" s="26"/>
      <c r="E99" s="27"/>
      <c r="F99" s="23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6"/>
    </row>
    <row r="100" spans="2:17" ht="20.45" customHeight="1">
      <c r="D100" s="26"/>
      <c r="E100" s="27"/>
      <c r="F100" s="23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6"/>
    </row>
    <row r="101" spans="2:17" ht="20.45" customHeight="1">
      <c r="D101" s="26"/>
      <c r="E101" s="27"/>
      <c r="F101" s="23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6"/>
    </row>
    <row r="102" spans="2:17" ht="20.45" customHeight="1">
      <c r="D102" s="26"/>
      <c r="E102" s="27"/>
      <c r="F102" s="23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6"/>
    </row>
    <row r="103" spans="2:17" ht="20.45" customHeight="1">
      <c r="D103" s="26"/>
      <c r="E103" s="27"/>
      <c r="F103" s="23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6"/>
    </row>
    <row r="104" spans="2:17" ht="20.45" customHeight="1">
      <c r="D104" s="26"/>
      <c r="E104" s="27"/>
      <c r="F104" s="23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6"/>
    </row>
    <row r="105" spans="2:17" ht="20.45" customHeight="1">
      <c r="D105" s="26"/>
      <c r="E105" s="27"/>
      <c r="F105" s="23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6"/>
    </row>
    <row r="106" spans="2:17" ht="20.45" customHeight="1">
      <c r="D106" s="26"/>
      <c r="E106" s="27"/>
      <c r="F106" s="23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6"/>
    </row>
    <row r="107" spans="2:17" ht="20.45" customHeight="1">
      <c r="B107" s="21" t="s">
        <v>1738</v>
      </c>
      <c r="C107" s="21" t="s">
        <v>1757</v>
      </c>
      <c r="D107" s="26" t="s">
        <v>1736</v>
      </c>
      <c r="E107" s="27"/>
      <c r="F107" s="23"/>
      <c r="G107" s="28"/>
      <c r="H107" s="28"/>
      <c r="I107" s="28">
        <f>TRUNC(SUM(I82:I106))</f>
        <v>0</v>
      </c>
      <c r="J107" s="28"/>
      <c r="K107" s="28"/>
      <c r="L107" s="28">
        <f>TRUNC(SUM(L82:L106))</f>
        <v>0</v>
      </c>
      <c r="M107" s="28"/>
      <c r="N107" s="28">
        <f>TRUNC(SUM(N82:N106))</f>
        <v>0</v>
      </c>
      <c r="O107" s="28" t="str">
        <f>IF((H107+K107+M107)=0, "", (H107+K107+M107))</f>
        <v/>
      </c>
      <c r="P107" s="28">
        <f>TRUNC(SUM(P82:P106))</f>
        <v>0</v>
      </c>
      <c r="Q107" s="26"/>
    </row>
  </sheetData>
  <mergeCells count="17">
    <mergeCell ref="D82:Q82"/>
    <mergeCell ref="M2:N2"/>
    <mergeCell ref="P2:P3"/>
    <mergeCell ref="Q2:Q3"/>
    <mergeCell ref="D4:Q4"/>
    <mergeCell ref="D30:Q30"/>
    <mergeCell ref="D56:Q56"/>
    <mergeCell ref="D1:Q1"/>
    <mergeCell ref="A2:A3"/>
    <mergeCell ref="B2:B3"/>
    <mergeCell ref="C2:C3"/>
    <mergeCell ref="D2:D3"/>
    <mergeCell ref="E2:E3"/>
    <mergeCell ref="F2:F3"/>
    <mergeCell ref="G2:G3"/>
    <mergeCell ref="H2:I2"/>
    <mergeCell ref="J2:L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81"/>
  <sheetViews>
    <sheetView topLeftCell="D1" workbookViewId="0">
      <pane ySplit="3" topLeftCell="A4" activePane="bottomLeft" state="frozen"/>
      <selection activeCell="A4" sqref="A4:C4"/>
      <selection pane="bottomLeft" activeCell="L16" sqref="L16"/>
    </sheetView>
  </sheetViews>
  <sheetFormatPr defaultRowHeight="23.1" customHeight="1"/>
  <cols>
    <col min="1" max="1" width="12.109375" style="21" hidden="1" customWidth="1"/>
    <col min="2" max="2" width="17.44140625" style="21" hidden="1" customWidth="1"/>
    <col min="3" max="3" width="20.6640625" style="21" hidden="1" customWidth="1"/>
    <col min="4" max="4" width="24.33203125" style="21" customWidth="1"/>
    <col min="5" max="5" width="25.33203125" style="21" customWidth="1"/>
    <col min="6" max="6" width="4.21875" style="29" customWidth="1"/>
    <col min="7" max="7" width="10" style="20" customWidth="1"/>
    <col min="8" max="8" width="13" style="30" customWidth="1"/>
    <col min="9" max="9" width="13.21875" style="30" customWidth="1"/>
    <col min="10" max="10" width="5.5546875" style="30" hidden="1" customWidth="1"/>
    <col min="11" max="11" width="10.44140625" style="30" customWidth="1"/>
    <col min="12" max="12" width="11.77734375" style="30" customWidth="1"/>
    <col min="13" max="13" width="8.44140625" style="30" customWidth="1"/>
    <col min="14" max="14" width="9.109375" style="30" customWidth="1"/>
    <col min="15" max="15" width="6" style="30" hidden="1" customWidth="1"/>
    <col min="16" max="16" width="13" style="30" customWidth="1"/>
    <col min="17" max="17" width="11.109375" style="21" customWidth="1"/>
    <col min="18" max="26" width="8.88671875" style="22"/>
    <col min="27" max="31" width="11.77734375" style="30" customWidth="1"/>
    <col min="32" max="16384" width="8.88671875" style="22"/>
  </cols>
  <sheetData>
    <row r="1" spans="1:31" ht="23.1" customHeight="1">
      <c r="A1" s="21" t="s">
        <v>1753</v>
      </c>
      <c r="B1" s="21" t="s">
        <v>1847</v>
      </c>
      <c r="D1" s="166" t="s">
        <v>1898</v>
      </c>
      <c r="E1" s="167"/>
      <c r="F1" s="167"/>
      <c r="G1" s="167"/>
      <c r="H1" s="167"/>
      <c r="I1" s="167"/>
      <c r="J1" s="167"/>
      <c r="K1" s="167"/>
      <c r="L1" s="167"/>
      <c r="M1" s="167"/>
      <c r="N1" s="167"/>
      <c r="W1" s="165" t="s">
        <v>39</v>
      </c>
      <c r="X1" s="165"/>
      <c r="Y1" s="165"/>
      <c r="Z1" s="25"/>
      <c r="AA1" s="25" t="s">
        <v>44</v>
      </c>
      <c r="AB1" s="25"/>
      <c r="AC1" s="25"/>
      <c r="AD1" s="25"/>
      <c r="AE1" s="25"/>
    </row>
    <row r="2" spans="1:31" s="25" customFormat="1" ht="23.1" customHeight="1">
      <c r="A2" s="160" t="s">
        <v>34</v>
      </c>
      <c r="B2" s="160" t="s">
        <v>20</v>
      </c>
      <c r="C2" s="162" t="s">
        <v>18</v>
      </c>
      <c r="D2" s="161" t="s">
        <v>36</v>
      </c>
      <c r="E2" s="161" t="s">
        <v>37</v>
      </c>
      <c r="F2" s="163" t="s">
        <v>0</v>
      </c>
      <c r="G2" s="168" t="s">
        <v>1</v>
      </c>
      <c r="H2" s="164" t="s">
        <v>7</v>
      </c>
      <c r="I2" s="164"/>
      <c r="J2" s="164" t="s">
        <v>5</v>
      </c>
      <c r="K2" s="164"/>
      <c r="L2" s="164"/>
      <c r="M2" s="164" t="s">
        <v>6</v>
      </c>
      <c r="N2" s="164"/>
      <c r="O2" s="24"/>
      <c r="P2" s="164" t="s">
        <v>8</v>
      </c>
      <c r="Q2" s="161" t="s">
        <v>22</v>
      </c>
      <c r="W2" s="25" t="s">
        <v>40</v>
      </c>
      <c r="X2" s="25" t="s">
        <v>41</v>
      </c>
      <c r="Y2" s="25" t="s">
        <v>42</v>
      </c>
      <c r="Z2" s="25" t="s">
        <v>43</v>
      </c>
      <c r="AA2" s="35" t="s">
        <v>86</v>
      </c>
      <c r="AB2" s="35" t="s">
        <v>85</v>
      </c>
      <c r="AC2" s="35" t="s">
        <v>45</v>
      </c>
      <c r="AD2" s="35" t="s">
        <v>46</v>
      </c>
      <c r="AE2" s="35" t="s">
        <v>40</v>
      </c>
    </row>
    <row r="3" spans="1:31" s="25" customFormat="1" ht="23.1" customHeight="1">
      <c r="A3" s="160"/>
      <c r="B3" s="160"/>
      <c r="C3" s="162"/>
      <c r="D3" s="161"/>
      <c r="E3" s="161"/>
      <c r="F3" s="163"/>
      <c r="G3" s="163"/>
      <c r="H3" s="24" t="s">
        <v>19</v>
      </c>
      <c r="I3" s="24" t="s">
        <v>24</v>
      </c>
      <c r="J3" s="24" t="s">
        <v>1</v>
      </c>
      <c r="K3" s="24" t="s">
        <v>19</v>
      </c>
      <c r="L3" s="24" t="s">
        <v>24</v>
      </c>
      <c r="M3" s="24" t="s">
        <v>19</v>
      </c>
      <c r="N3" s="24" t="s">
        <v>24</v>
      </c>
      <c r="O3" s="24" t="s">
        <v>19</v>
      </c>
      <c r="P3" s="164"/>
      <c r="Q3" s="161"/>
      <c r="W3" s="22"/>
      <c r="X3" s="22"/>
      <c r="Y3" s="22"/>
      <c r="Z3" s="22"/>
      <c r="AA3" s="30"/>
      <c r="AB3" s="30"/>
      <c r="AC3" s="30"/>
      <c r="AD3" s="30"/>
      <c r="AE3" s="30"/>
    </row>
    <row r="4" spans="1:31" ht="23.1" customHeight="1">
      <c r="B4" s="21" t="s">
        <v>1025</v>
      </c>
      <c r="D4" s="155" t="s">
        <v>1848</v>
      </c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7"/>
    </row>
    <row r="5" spans="1:31" ht="23.1" customHeight="1">
      <c r="A5" s="21" t="s">
        <v>1849</v>
      </c>
      <c r="B5" s="21" t="s">
        <v>1842</v>
      </c>
      <c r="C5" s="21" t="s">
        <v>540</v>
      </c>
      <c r="D5" s="26" t="s">
        <v>547</v>
      </c>
      <c r="E5" s="26" t="s">
        <v>548</v>
      </c>
      <c r="F5" s="23" t="s">
        <v>432</v>
      </c>
      <c r="G5" s="34">
        <v>1</v>
      </c>
      <c r="H5" s="28"/>
      <c r="I5" s="36"/>
      <c r="J5" s="28"/>
      <c r="K5" s="28"/>
      <c r="L5" s="36"/>
      <c r="M5" s="28"/>
      <c r="N5" s="36"/>
      <c r="O5" s="28"/>
      <c r="P5" s="28"/>
      <c r="Q5" s="26"/>
    </row>
    <row r="6" spans="1:31" ht="23.1" customHeight="1">
      <c r="A6" s="21" t="s">
        <v>1850</v>
      </c>
      <c r="B6" s="21" t="s">
        <v>1842</v>
      </c>
      <c r="C6" s="21" t="s">
        <v>544</v>
      </c>
      <c r="D6" s="26" t="s">
        <v>547</v>
      </c>
      <c r="E6" s="26" t="s">
        <v>552</v>
      </c>
      <c r="F6" s="23" t="s">
        <v>432</v>
      </c>
      <c r="G6" s="34">
        <v>1</v>
      </c>
      <c r="H6" s="28"/>
      <c r="I6" s="36"/>
      <c r="J6" s="28"/>
      <c r="K6" s="28"/>
      <c r="L6" s="36"/>
      <c r="M6" s="28"/>
      <c r="N6" s="36"/>
      <c r="O6" s="28"/>
      <c r="P6" s="28"/>
      <c r="Q6" s="26"/>
    </row>
    <row r="7" spans="1:31" ht="23.1" customHeight="1">
      <c r="A7" s="21" t="s">
        <v>1851</v>
      </c>
      <c r="B7" s="21" t="s">
        <v>1842</v>
      </c>
      <c r="C7" s="21" t="s">
        <v>542</v>
      </c>
      <c r="D7" s="26" t="s">
        <v>547</v>
      </c>
      <c r="E7" s="26" t="s">
        <v>550</v>
      </c>
      <c r="F7" s="23" t="s">
        <v>432</v>
      </c>
      <c r="G7" s="34">
        <v>1</v>
      </c>
      <c r="H7" s="28"/>
      <c r="I7" s="36"/>
      <c r="J7" s="28"/>
      <c r="K7" s="28"/>
      <c r="L7" s="36"/>
      <c r="M7" s="28"/>
      <c r="N7" s="36"/>
      <c r="O7" s="28"/>
      <c r="P7" s="28"/>
      <c r="Q7" s="26"/>
    </row>
    <row r="8" spans="1:31" ht="23.1" customHeight="1">
      <c r="A8" s="21" t="s">
        <v>1852</v>
      </c>
      <c r="B8" s="21" t="s">
        <v>1842</v>
      </c>
      <c r="C8" s="21" t="s">
        <v>549</v>
      </c>
      <c r="D8" s="26" t="s">
        <v>547</v>
      </c>
      <c r="E8" s="26" t="s">
        <v>556</v>
      </c>
      <c r="F8" s="23" t="s">
        <v>432</v>
      </c>
      <c r="G8" s="34">
        <v>1</v>
      </c>
      <c r="H8" s="28"/>
      <c r="I8" s="36"/>
      <c r="J8" s="28"/>
      <c r="K8" s="28"/>
      <c r="L8" s="36"/>
      <c r="M8" s="28"/>
      <c r="N8" s="36"/>
      <c r="O8" s="28"/>
      <c r="P8" s="28"/>
      <c r="Q8" s="26"/>
    </row>
    <row r="9" spans="1:31" ht="23.1" customHeight="1">
      <c r="A9" s="21" t="s">
        <v>1853</v>
      </c>
      <c r="B9" s="21" t="s">
        <v>1842</v>
      </c>
      <c r="C9" s="21" t="s">
        <v>546</v>
      </c>
      <c r="D9" s="26" t="s">
        <v>547</v>
      </c>
      <c r="E9" s="26" t="s">
        <v>554</v>
      </c>
      <c r="F9" s="23" t="s">
        <v>432</v>
      </c>
      <c r="G9" s="34">
        <v>1</v>
      </c>
      <c r="H9" s="28"/>
      <c r="I9" s="36"/>
      <c r="J9" s="28"/>
      <c r="K9" s="28"/>
      <c r="L9" s="36"/>
      <c r="M9" s="28"/>
      <c r="N9" s="36"/>
      <c r="O9" s="28"/>
      <c r="P9" s="28"/>
      <c r="Q9" s="26"/>
    </row>
    <row r="10" spans="1:31" ht="23.1" customHeight="1">
      <c r="A10" s="21" t="s">
        <v>1854</v>
      </c>
      <c r="B10" s="21" t="s">
        <v>1842</v>
      </c>
      <c r="C10" s="21" t="s">
        <v>551</v>
      </c>
      <c r="D10" s="26" t="s">
        <v>547</v>
      </c>
      <c r="E10" s="26" t="s">
        <v>558</v>
      </c>
      <c r="F10" s="23" t="s">
        <v>432</v>
      </c>
      <c r="G10" s="34">
        <v>1</v>
      </c>
      <c r="H10" s="28"/>
      <c r="I10" s="36"/>
      <c r="J10" s="28"/>
      <c r="K10" s="28"/>
      <c r="L10" s="36"/>
      <c r="M10" s="28"/>
      <c r="N10" s="36"/>
      <c r="O10" s="28"/>
      <c r="P10" s="28"/>
      <c r="Q10" s="26"/>
    </row>
    <row r="11" spans="1:31" ht="23.1" customHeight="1">
      <c r="A11" s="21" t="s">
        <v>1855</v>
      </c>
      <c r="B11" s="21" t="s">
        <v>1842</v>
      </c>
      <c r="C11" s="21" t="s">
        <v>559</v>
      </c>
      <c r="D11" s="26" t="s">
        <v>547</v>
      </c>
      <c r="E11" s="26" t="s">
        <v>566</v>
      </c>
      <c r="F11" s="23" t="s">
        <v>432</v>
      </c>
      <c r="G11" s="34">
        <v>1</v>
      </c>
      <c r="H11" s="28"/>
      <c r="I11" s="36"/>
      <c r="J11" s="28"/>
      <c r="K11" s="28"/>
      <c r="L11" s="36"/>
      <c r="M11" s="28"/>
      <c r="N11" s="36"/>
      <c r="O11" s="28"/>
      <c r="P11" s="28"/>
      <c r="Q11" s="26"/>
    </row>
    <row r="12" spans="1:31" ht="23.1" customHeight="1">
      <c r="A12" s="21" t="s">
        <v>1856</v>
      </c>
      <c r="B12" s="21" t="s">
        <v>1842</v>
      </c>
      <c r="C12" s="21" t="s">
        <v>553</v>
      </c>
      <c r="D12" s="26" t="s">
        <v>547</v>
      </c>
      <c r="E12" s="26" t="s">
        <v>560</v>
      </c>
      <c r="F12" s="23" t="s">
        <v>432</v>
      </c>
      <c r="G12" s="34">
        <v>1</v>
      </c>
      <c r="H12" s="28"/>
      <c r="I12" s="36"/>
      <c r="J12" s="28"/>
      <c r="K12" s="28"/>
      <c r="L12" s="36"/>
      <c r="M12" s="28"/>
      <c r="N12" s="36"/>
      <c r="O12" s="28"/>
      <c r="P12" s="28"/>
      <c r="Q12" s="26"/>
    </row>
    <row r="13" spans="1:31" ht="23.1" customHeight="1">
      <c r="A13" s="21" t="s">
        <v>1857</v>
      </c>
      <c r="B13" s="21" t="s">
        <v>1842</v>
      </c>
      <c r="C13" s="21" t="s">
        <v>555</v>
      </c>
      <c r="D13" s="26" t="s">
        <v>547</v>
      </c>
      <c r="E13" s="26" t="s">
        <v>562</v>
      </c>
      <c r="F13" s="23" t="s">
        <v>432</v>
      </c>
      <c r="G13" s="34">
        <v>1</v>
      </c>
      <c r="H13" s="28"/>
      <c r="I13" s="36"/>
      <c r="J13" s="28"/>
      <c r="K13" s="28"/>
      <c r="L13" s="36"/>
      <c r="M13" s="28"/>
      <c r="N13" s="36"/>
      <c r="O13" s="28"/>
      <c r="P13" s="28"/>
      <c r="Q13" s="26"/>
    </row>
    <row r="14" spans="1:31" ht="23.1" customHeight="1">
      <c r="A14" s="21" t="s">
        <v>1858</v>
      </c>
      <c r="B14" s="21" t="s">
        <v>1842</v>
      </c>
      <c r="C14" s="21" t="s">
        <v>557</v>
      </c>
      <c r="D14" s="26" t="s">
        <v>547</v>
      </c>
      <c r="E14" s="26" t="s">
        <v>564</v>
      </c>
      <c r="F14" s="23" t="s">
        <v>432</v>
      </c>
      <c r="G14" s="34">
        <v>1</v>
      </c>
      <c r="H14" s="28"/>
      <c r="I14" s="36"/>
      <c r="J14" s="28"/>
      <c r="K14" s="28"/>
      <c r="L14" s="36"/>
      <c r="M14" s="28"/>
      <c r="N14" s="36"/>
      <c r="O14" s="28"/>
      <c r="P14" s="28"/>
      <c r="Q14" s="26"/>
    </row>
    <row r="15" spans="1:31" ht="23.1" customHeight="1">
      <c r="A15" s="21" t="s">
        <v>1859</v>
      </c>
      <c r="B15" s="21" t="s">
        <v>1842</v>
      </c>
      <c r="C15" s="21" t="s">
        <v>567</v>
      </c>
      <c r="D15" s="26" t="s">
        <v>547</v>
      </c>
      <c r="E15" s="26" t="s">
        <v>574</v>
      </c>
      <c r="F15" s="23" t="s">
        <v>432</v>
      </c>
      <c r="G15" s="34">
        <v>1</v>
      </c>
      <c r="H15" s="28"/>
      <c r="I15" s="36"/>
      <c r="J15" s="28"/>
      <c r="K15" s="28"/>
      <c r="L15" s="36"/>
      <c r="M15" s="28"/>
      <c r="N15" s="36"/>
      <c r="O15" s="28"/>
      <c r="P15" s="28"/>
      <c r="Q15" s="26"/>
    </row>
    <row r="16" spans="1:31" ht="23.1" customHeight="1">
      <c r="A16" s="21" t="s">
        <v>1860</v>
      </c>
      <c r="B16" s="21" t="s">
        <v>1842</v>
      </c>
      <c r="C16" s="21" t="s">
        <v>561</v>
      </c>
      <c r="D16" s="26" t="s">
        <v>547</v>
      </c>
      <c r="E16" s="26" t="s">
        <v>568</v>
      </c>
      <c r="F16" s="23" t="s">
        <v>432</v>
      </c>
      <c r="G16" s="34">
        <v>1</v>
      </c>
      <c r="H16" s="28"/>
      <c r="I16" s="36"/>
      <c r="J16" s="28"/>
      <c r="K16" s="28"/>
      <c r="L16" s="36"/>
      <c r="M16" s="28"/>
      <c r="N16" s="36"/>
      <c r="O16" s="28"/>
      <c r="P16" s="28"/>
      <c r="Q16" s="26"/>
    </row>
    <row r="17" spans="1:17" ht="23.1" customHeight="1">
      <c r="A17" s="21" t="s">
        <v>1861</v>
      </c>
      <c r="B17" s="21" t="s">
        <v>1842</v>
      </c>
      <c r="C17" s="21" t="s">
        <v>563</v>
      </c>
      <c r="D17" s="26" t="s">
        <v>547</v>
      </c>
      <c r="E17" s="26" t="s">
        <v>570</v>
      </c>
      <c r="F17" s="23" t="s">
        <v>432</v>
      </c>
      <c r="G17" s="34">
        <v>1</v>
      </c>
      <c r="H17" s="28"/>
      <c r="I17" s="36"/>
      <c r="J17" s="28"/>
      <c r="K17" s="28"/>
      <c r="L17" s="36"/>
      <c r="M17" s="28"/>
      <c r="N17" s="36"/>
      <c r="O17" s="28"/>
      <c r="P17" s="28"/>
      <c r="Q17" s="26"/>
    </row>
    <row r="18" spans="1:17" ht="23.1" customHeight="1">
      <c r="A18" s="21" t="s">
        <v>1862</v>
      </c>
      <c r="B18" s="21" t="s">
        <v>1842</v>
      </c>
      <c r="C18" s="21" t="s">
        <v>565</v>
      </c>
      <c r="D18" s="26" t="s">
        <v>547</v>
      </c>
      <c r="E18" s="26" t="s">
        <v>572</v>
      </c>
      <c r="F18" s="23" t="s">
        <v>432</v>
      </c>
      <c r="G18" s="34">
        <v>1</v>
      </c>
      <c r="H18" s="28"/>
      <c r="I18" s="36"/>
      <c r="J18" s="28"/>
      <c r="K18" s="28"/>
      <c r="L18" s="36"/>
      <c r="M18" s="28"/>
      <c r="N18" s="36"/>
      <c r="O18" s="28"/>
      <c r="P18" s="28"/>
      <c r="Q18" s="26"/>
    </row>
    <row r="19" spans="1:17" ht="23.1" customHeight="1">
      <c r="A19" s="21" t="s">
        <v>1863</v>
      </c>
      <c r="B19" s="21" t="s">
        <v>1842</v>
      </c>
      <c r="C19" s="21" t="s">
        <v>569</v>
      </c>
      <c r="D19" s="26" t="s">
        <v>547</v>
      </c>
      <c r="E19" s="26" t="s">
        <v>576</v>
      </c>
      <c r="F19" s="23" t="s">
        <v>432</v>
      </c>
      <c r="G19" s="34">
        <v>1</v>
      </c>
      <c r="H19" s="28"/>
      <c r="I19" s="36"/>
      <c r="J19" s="28"/>
      <c r="K19" s="28"/>
      <c r="L19" s="36"/>
      <c r="M19" s="28"/>
      <c r="N19" s="36"/>
      <c r="O19" s="28"/>
      <c r="P19" s="28"/>
      <c r="Q19" s="26"/>
    </row>
    <row r="20" spans="1:17" ht="23.1" customHeight="1">
      <c r="A20" s="21" t="s">
        <v>1864</v>
      </c>
      <c r="B20" s="21" t="s">
        <v>1842</v>
      </c>
      <c r="C20" s="21" t="s">
        <v>579</v>
      </c>
      <c r="D20" s="26" t="s">
        <v>547</v>
      </c>
      <c r="E20" s="26" t="s">
        <v>586</v>
      </c>
      <c r="F20" s="23" t="s">
        <v>432</v>
      </c>
      <c r="G20" s="34">
        <v>1</v>
      </c>
      <c r="H20" s="28"/>
      <c r="I20" s="36"/>
      <c r="J20" s="28"/>
      <c r="K20" s="28"/>
      <c r="L20" s="36"/>
      <c r="M20" s="28"/>
      <c r="N20" s="36"/>
      <c r="O20" s="28"/>
      <c r="P20" s="28"/>
      <c r="Q20" s="26"/>
    </row>
    <row r="21" spans="1:17" ht="23.1" customHeight="1">
      <c r="A21" s="21" t="s">
        <v>1865</v>
      </c>
      <c r="B21" s="21" t="s">
        <v>1842</v>
      </c>
      <c r="C21" s="21" t="s">
        <v>573</v>
      </c>
      <c r="D21" s="26" t="s">
        <v>547</v>
      </c>
      <c r="E21" s="26" t="s">
        <v>580</v>
      </c>
      <c r="F21" s="23" t="s">
        <v>432</v>
      </c>
      <c r="G21" s="34">
        <v>1</v>
      </c>
      <c r="H21" s="28"/>
      <c r="I21" s="36"/>
      <c r="J21" s="28"/>
      <c r="K21" s="28"/>
      <c r="L21" s="36"/>
      <c r="M21" s="28"/>
      <c r="N21" s="36"/>
      <c r="O21" s="28"/>
      <c r="P21" s="28"/>
      <c r="Q21" s="26"/>
    </row>
    <row r="22" spans="1:17" ht="23.1" customHeight="1">
      <c r="A22" s="21" t="s">
        <v>1866</v>
      </c>
      <c r="B22" s="21" t="s">
        <v>1842</v>
      </c>
      <c r="C22" s="21" t="s">
        <v>575</v>
      </c>
      <c r="D22" s="26" t="s">
        <v>547</v>
      </c>
      <c r="E22" s="26" t="s">
        <v>582</v>
      </c>
      <c r="F22" s="23" t="s">
        <v>432</v>
      </c>
      <c r="G22" s="34">
        <v>1</v>
      </c>
      <c r="H22" s="28"/>
      <c r="I22" s="36"/>
      <c r="J22" s="28"/>
      <c r="K22" s="28"/>
      <c r="L22" s="36"/>
      <c r="M22" s="28"/>
      <c r="N22" s="36"/>
      <c r="O22" s="28"/>
      <c r="P22" s="28"/>
      <c r="Q22" s="26"/>
    </row>
    <row r="23" spans="1:17" ht="23.1" customHeight="1">
      <c r="A23" s="21" t="s">
        <v>1867</v>
      </c>
      <c r="B23" s="21" t="s">
        <v>1842</v>
      </c>
      <c r="C23" s="21" t="s">
        <v>577</v>
      </c>
      <c r="D23" s="26" t="s">
        <v>547</v>
      </c>
      <c r="E23" s="26" t="s">
        <v>584</v>
      </c>
      <c r="F23" s="23" t="s">
        <v>432</v>
      </c>
      <c r="G23" s="34">
        <v>1</v>
      </c>
      <c r="H23" s="28"/>
      <c r="I23" s="36"/>
      <c r="J23" s="28"/>
      <c r="K23" s="28"/>
      <c r="L23" s="36"/>
      <c r="M23" s="28"/>
      <c r="N23" s="36"/>
      <c r="O23" s="28"/>
      <c r="P23" s="28"/>
      <c r="Q23" s="26"/>
    </row>
    <row r="24" spans="1:17" ht="23.1" customHeight="1">
      <c r="A24" s="21" t="s">
        <v>1868</v>
      </c>
      <c r="B24" s="21" t="s">
        <v>1842</v>
      </c>
      <c r="C24" s="21" t="s">
        <v>587</v>
      </c>
      <c r="D24" s="26" t="s">
        <v>547</v>
      </c>
      <c r="E24" s="26" t="s">
        <v>594</v>
      </c>
      <c r="F24" s="23" t="s">
        <v>432</v>
      </c>
      <c r="G24" s="34">
        <v>1</v>
      </c>
      <c r="H24" s="28"/>
      <c r="I24" s="36"/>
      <c r="J24" s="28"/>
      <c r="K24" s="28"/>
      <c r="L24" s="36"/>
      <c r="M24" s="28"/>
      <c r="N24" s="36"/>
      <c r="O24" s="28"/>
      <c r="P24" s="28"/>
      <c r="Q24" s="26"/>
    </row>
    <row r="25" spans="1:17" ht="23.1" customHeight="1">
      <c r="A25" s="21" t="s">
        <v>1869</v>
      </c>
      <c r="B25" s="21" t="s">
        <v>1842</v>
      </c>
      <c r="C25" s="21" t="s">
        <v>581</v>
      </c>
      <c r="D25" s="26" t="s">
        <v>547</v>
      </c>
      <c r="E25" s="26" t="s">
        <v>588</v>
      </c>
      <c r="F25" s="23" t="s">
        <v>432</v>
      </c>
      <c r="G25" s="34">
        <v>1</v>
      </c>
      <c r="H25" s="28"/>
      <c r="I25" s="36"/>
      <c r="J25" s="28"/>
      <c r="K25" s="28"/>
      <c r="L25" s="36"/>
      <c r="M25" s="28"/>
      <c r="N25" s="36"/>
      <c r="O25" s="28"/>
      <c r="P25" s="28"/>
      <c r="Q25" s="26"/>
    </row>
    <row r="26" spans="1:17" ht="23.1" customHeight="1">
      <c r="A26" s="21" t="s">
        <v>1870</v>
      </c>
      <c r="B26" s="21" t="s">
        <v>1842</v>
      </c>
      <c r="C26" s="21" t="s">
        <v>583</v>
      </c>
      <c r="D26" s="26" t="s">
        <v>547</v>
      </c>
      <c r="E26" s="26" t="s">
        <v>590</v>
      </c>
      <c r="F26" s="23" t="s">
        <v>432</v>
      </c>
      <c r="G26" s="34">
        <v>1</v>
      </c>
      <c r="H26" s="28"/>
      <c r="I26" s="36"/>
      <c r="J26" s="28"/>
      <c r="K26" s="28"/>
      <c r="L26" s="36"/>
      <c r="M26" s="28"/>
      <c r="N26" s="36"/>
      <c r="O26" s="28"/>
      <c r="P26" s="28"/>
      <c r="Q26" s="26"/>
    </row>
    <row r="27" spans="1:17" ht="23.1" customHeight="1">
      <c r="A27" s="21" t="s">
        <v>1871</v>
      </c>
      <c r="B27" s="21" t="s">
        <v>1842</v>
      </c>
      <c r="C27" s="21" t="s">
        <v>585</v>
      </c>
      <c r="D27" s="26" t="s">
        <v>547</v>
      </c>
      <c r="E27" s="26" t="s">
        <v>592</v>
      </c>
      <c r="F27" s="23" t="s">
        <v>432</v>
      </c>
      <c r="G27" s="34">
        <v>1</v>
      </c>
      <c r="H27" s="28"/>
      <c r="I27" s="36"/>
      <c r="J27" s="28"/>
      <c r="K27" s="28"/>
      <c r="L27" s="36"/>
      <c r="M27" s="28"/>
      <c r="N27" s="36"/>
      <c r="O27" s="28"/>
      <c r="P27" s="28"/>
      <c r="Q27" s="26"/>
    </row>
    <row r="28" spans="1:17" ht="23.1" customHeight="1">
      <c r="A28" s="21" t="s">
        <v>1872</v>
      </c>
      <c r="B28" s="21" t="s">
        <v>1842</v>
      </c>
      <c r="C28" s="21" t="s">
        <v>591</v>
      </c>
      <c r="D28" s="26" t="s">
        <v>547</v>
      </c>
      <c r="E28" s="26" t="s">
        <v>598</v>
      </c>
      <c r="F28" s="23" t="s">
        <v>432</v>
      </c>
      <c r="G28" s="34">
        <v>1</v>
      </c>
      <c r="H28" s="28"/>
      <c r="I28" s="36"/>
      <c r="J28" s="28"/>
      <c r="K28" s="28"/>
      <c r="L28" s="36"/>
      <c r="M28" s="28"/>
      <c r="N28" s="36"/>
      <c r="O28" s="28"/>
      <c r="P28" s="28"/>
      <c r="Q28" s="26"/>
    </row>
    <row r="29" spans="1:17" ht="23.1" customHeight="1">
      <c r="A29" s="21" t="s">
        <v>1873</v>
      </c>
      <c r="B29" s="21" t="s">
        <v>1842</v>
      </c>
      <c r="C29" s="21" t="s">
        <v>593</v>
      </c>
      <c r="D29" s="26" t="s">
        <v>547</v>
      </c>
      <c r="E29" s="26" t="s">
        <v>600</v>
      </c>
      <c r="F29" s="23" t="s">
        <v>432</v>
      </c>
      <c r="G29" s="34">
        <v>1</v>
      </c>
      <c r="H29" s="28"/>
      <c r="I29" s="36"/>
      <c r="J29" s="28"/>
      <c r="K29" s="28"/>
      <c r="L29" s="36"/>
      <c r="M29" s="28"/>
      <c r="N29" s="36"/>
      <c r="O29" s="28"/>
      <c r="P29" s="28"/>
      <c r="Q29" s="26"/>
    </row>
    <row r="30" spans="1:17" ht="23.1" customHeight="1">
      <c r="A30" s="21" t="s">
        <v>1874</v>
      </c>
      <c r="B30" s="21" t="s">
        <v>1842</v>
      </c>
      <c r="C30" s="21" t="s">
        <v>589</v>
      </c>
      <c r="D30" s="26" t="s">
        <v>547</v>
      </c>
      <c r="E30" s="26" t="s">
        <v>596</v>
      </c>
      <c r="F30" s="23" t="s">
        <v>432</v>
      </c>
      <c r="G30" s="34">
        <v>1</v>
      </c>
      <c r="H30" s="28"/>
      <c r="I30" s="36"/>
      <c r="J30" s="28"/>
      <c r="K30" s="28"/>
      <c r="L30" s="36"/>
      <c r="M30" s="28"/>
      <c r="N30" s="36"/>
      <c r="O30" s="28"/>
      <c r="P30" s="28"/>
      <c r="Q30" s="26"/>
    </row>
    <row r="31" spans="1:17" ht="23.1" customHeight="1">
      <c r="A31" s="21" t="s">
        <v>1875</v>
      </c>
      <c r="B31" s="21" t="s">
        <v>1842</v>
      </c>
      <c r="C31" s="21" t="s">
        <v>571</v>
      </c>
      <c r="D31" s="26" t="s">
        <v>547</v>
      </c>
      <c r="E31" s="26" t="s">
        <v>578</v>
      </c>
      <c r="F31" s="23" t="s">
        <v>432</v>
      </c>
      <c r="G31" s="34">
        <v>1</v>
      </c>
      <c r="H31" s="28"/>
      <c r="I31" s="36"/>
      <c r="J31" s="28"/>
      <c r="K31" s="28"/>
      <c r="L31" s="36"/>
      <c r="M31" s="28"/>
      <c r="N31" s="36"/>
      <c r="O31" s="28"/>
      <c r="P31" s="28"/>
      <c r="Q31" s="26"/>
    </row>
    <row r="32" spans="1:17" ht="23.1" customHeight="1">
      <c r="D32" s="26"/>
      <c r="E32" s="26"/>
      <c r="F32" s="23"/>
      <c r="G32" s="27"/>
      <c r="H32" s="28"/>
      <c r="I32" s="36"/>
      <c r="J32" s="28"/>
      <c r="K32" s="28"/>
      <c r="L32" s="36"/>
      <c r="M32" s="28"/>
      <c r="N32" s="36"/>
      <c r="O32" s="28"/>
      <c r="P32" s="28"/>
      <c r="Q32" s="26"/>
    </row>
    <row r="33" spans="4:17" ht="23.1" customHeight="1">
      <c r="D33" s="26"/>
      <c r="E33" s="26"/>
      <c r="F33" s="23"/>
      <c r="G33" s="27"/>
      <c r="H33" s="28"/>
      <c r="I33" s="36"/>
      <c r="J33" s="28"/>
      <c r="K33" s="28"/>
      <c r="L33" s="36"/>
      <c r="M33" s="28"/>
      <c r="N33" s="36"/>
      <c r="O33" s="28"/>
      <c r="P33" s="28"/>
      <c r="Q33" s="26"/>
    </row>
    <row r="34" spans="4:17" ht="23.1" customHeight="1">
      <c r="D34" s="26"/>
      <c r="E34" s="26"/>
      <c r="F34" s="23"/>
      <c r="G34" s="27"/>
      <c r="H34" s="28"/>
      <c r="I34" s="36"/>
      <c r="J34" s="28"/>
      <c r="K34" s="28"/>
      <c r="L34" s="36"/>
      <c r="M34" s="28"/>
      <c r="N34" s="36"/>
      <c r="O34" s="28"/>
      <c r="P34" s="28"/>
      <c r="Q34" s="26"/>
    </row>
    <row r="35" spans="4:17" ht="23.1" customHeight="1">
      <c r="D35" s="26"/>
      <c r="E35" s="26"/>
      <c r="F35" s="23"/>
      <c r="G35" s="27"/>
      <c r="H35" s="28"/>
      <c r="I35" s="36"/>
      <c r="J35" s="28"/>
      <c r="K35" s="28"/>
      <c r="L35" s="36"/>
      <c r="M35" s="28"/>
      <c r="N35" s="36"/>
      <c r="O35" s="28"/>
      <c r="P35" s="28"/>
      <c r="Q35" s="26"/>
    </row>
    <row r="36" spans="4:17" ht="23.1" customHeight="1">
      <c r="D36" s="26"/>
      <c r="E36" s="26"/>
      <c r="F36" s="23"/>
      <c r="G36" s="27"/>
      <c r="H36" s="28"/>
      <c r="I36" s="36"/>
      <c r="J36" s="28"/>
      <c r="K36" s="28"/>
      <c r="L36" s="36"/>
      <c r="M36" s="28"/>
      <c r="N36" s="36"/>
      <c r="O36" s="28"/>
      <c r="P36" s="28"/>
      <c r="Q36" s="26"/>
    </row>
    <row r="37" spans="4:17" ht="23.1" customHeight="1">
      <c r="D37" s="26"/>
      <c r="E37" s="26"/>
      <c r="F37" s="23"/>
      <c r="G37" s="27"/>
      <c r="H37" s="28"/>
      <c r="I37" s="36"/>
      <c r="J37" s="28"/>
      <c r="K37" s="28"/>
      <c r="L37" s="36"/>
      <c r="M37" s="28"/>
      <c r="N37" s="36"/>
      <c r="O37" s="28"/>
      <c r="P37" s="28"/>
      <c r="Q37" s="26"/>
    </row>
    <row r="38" spans="4:17" ht="23.1" customHeight="1">
      <c r="D38" s="26"/>
      <c r="E38" s="26"/>
      <c r="F38" s="23"/>
      <c r="G38" s="27"/>
      <c r="H38" s="28"/>
      <c r="I38" s="36"/>
      <c r="J38" s="28"/>
      <c r="K38" s="28"/>
      <c r="L38" s="36"/>
      <c r="M38" s="28"/>
      <c r="N38" s="36"/>
      <c r="O38" s="28"/>
      <c r="P38" s="28"/>
      <c r="Q38" s="26"/>
    </row>
    <row r="39" spans="4:17" ht="23.1" customHeight="1">
      <c r="D39" s="26"/>
      <c r="E39" s="26"/>
      <c r="F39" s="23"/>
      <c r="G39" s="27"/>
      <c r="H39" s="28"/>
      <c r="I39" s="36"/>
      <c r="J39" s="28"/>
      <c r="K39" s="28"/>
      <c r="L39" s="36"/>
      <c r="M39" s="28"/>
      <c r="N39" s="36"/>
      <c r="O39" s="28"/>
      <c r="P39" s="28"/>
      <c r="Q39" s="26"/>
    </row>
    <row r="40" spans="4:17" ht="23.1" customHeight="1">
      <c r="D40" s="26"/>
      <c r="E40" s="26"/>
      <c r="F40" s="23"/>
      <c r="G40" s="27"/>
      <c r="H40" s="28"/>
      <c r="I40" s="36"/>
      <c r="J40" s="28"/>
      <c r="K40" s="28"/>
      <c r="L40" s="36"/>
      <c r="M40" s="28"/>
      <c r="N40" s="36"/>
      <c r="O40" s="28"/>
      <c r="P40" s="28"/>
      <c r="Q40" s="26"/>
    </row>
    <row r="41" spans="4:17" ht="23.1" customHeight="1">
      <c r="D41" s="26"/>
      <c r="E41" s="26"/>
      <c r="F41" s="23"/>
      <c r="G41" s="27"/>
      <c r="H41" s="28"/>
      <c r="I41" s="36"/>
      <c r="J41" s="28"/>
      <c r="K41" s="28"/>
      <c r="L41" s="36"/>
      <c r="M41" s="28"/>
      <c r="N41" s="36"/>
      <c r="O41" s="28"/>
      <c r="P41" s="28"/>
      <c r="Q41" s="26"/>
    </row>
    <row r="42" spans="4:17" ht="23.1" customHeight="1">
      <c r="D42" s="26"/>
      <c r="E42" s="26"/>
      <c r="F42" s="23"/>
      <c r="G42" s="27"/>
      <c r="H42" s="28"/>
      <c r="I42" s="36"/>
      <c r="J42" s="28"/>
      <c r="K42" s="28"/>
      <c r="L42" s="36"/>
      <c r="M42" s="28"/>
      <c r="N42" s="36"/>
      <c r="O42" s="28"/>
      <c r="P42" s="28"/>
      <c r="Q42" s="26"/>
    </row>
    <row r="43" spans="4:17" ht="23.1" customHeight="1">
      <c r="D43" s="26"/>
      <c r="E43" s="26"/>
      <c r="F43" s="23"/>
      <c r="G43" s="27"/>
      <c r="H43" s="28"/>
      <c r="I43" s="36"/>
      <c r="J43" s="28"/>
      <c r="K43" s="28"/>
      <c r="L43" s="36"/>
      <c r="M43" s="28"/>
      <c r="N43" s="36"/>
      <c r="O43" s="28"/>
      <c r="P43" s="28"/>
      <c r="Q43" s="26"/>
    </row>
    <row r="44" spans="4:17" ht="23.1" customHeight="1">
      <c r="D44" s="26"/>
      <c r="E44" s="26"/>
      <c r="F44" s="23"/>
      <c r="G44" s="27"/>
      <c r="H44" s="28"/>
      <c r="I44" s="36"/>
      <c r="J44" s="28"/>
      <c r="K44" s="28"/>
      <c r="L44" s="36"/>
      <c r="M44" s="28"/>
      <c r="N44" s="36"/>
      <c r="O44" s="28"/>
      <c r="P44" s="28"/>
      <c r="Q44" s="26"/>
    </row>
    <row r="45" spans="4:17" ht="23.1" customHeight="1">
      <c r="D45" s="26"/>
      <c r="E45" s="26"/>
      <c r="F45" s="23"/>
      <c r="G45" s="27"/>
      <c r="H45" s="28"/>
      <c r="I45" s="36"/>
      <c r="J45" s="28"/>
      <c r="K45" s="28"/>
      <c r="L45" s="36"/>
      <c r="M45" s="28"/>
      <c r="N45" s="36"/>
      <c r="O45" s="28"/>
      <c r="P45" s="28"/>
      <c r="Q45" s="26"/>
    </row>
    <row r="46" spans="4:17" ht="23.1" customHeight="1">
      <c r="D46" s="26"/>
      <c r="E46" s="26"/>
      <c r="F46" s="23"/>
      <c r="G46" s="27"/>
      <c r="H46" s="28"/>
      <c r="I46" s="36"/>
      <c r="J46" s="28"/>
      <c r="K46" s="28"/>
      <c r="L46" s="36"/>
      <c r="M46" s="28"/>
      <c r="N46" s="36"/>
      <c r="O46" s="28"/>
      <c r="P46" s="28"/>
      <c r="Q46" s="26"/>
    </row>
    <row r="47" spans="4:17" ht="23.1" customHeight="1">
      <c r="D47" s="26"/>
      <c r="E47" s="26"/>
      <c r="F47" s="23"/>
      <c r="G47" s="27"/>
      <c r="H47" s="28"/>
      <c r="I47" s="36"/>
      <c r="J47" s="28"/>
      <c r="K47" s="28"/>
      <c r="L47" s="36"/>
      <c r="M47" s="28"/>
      <c r="N47" s="36"/>
      <c r="O47" s="28"/>
      <c r="P47" s="28"/>
      <c r="Q47" s="26"/>
    </row>
    <row r="48" spans="4:17" ht="23.1" customHeight="1">
      <c r="D48" s="26"/>
      <c r="E48" s="26"/>
      <c r="F48" s="23"/>
      <c r="G48" s="27"/>
      <c r="H48" s="28"/>
      <c r="I48" s="36"/>
      <c r="J48" s="28"/>
      <c r="K48" s="28"/>
      <c r="L48" s="36"/>
      <c r="M48" s="28"/>
      <c r="N48" s="36"/>
      <c r="O48" s="28"/>
      <c r="P48" s="28"/>
      <c r="Q48" s="26"/>
    </row>
    <row r="49" spans="1:17" ht="23.1" customHeight="1">
      <c r="D49" s="26"/>
      <c r="E49" s="26"/>
      <c r="F49" s="23"/>
      <c r="G49" s="27"/>
      <c r="H49" s="28"/>
      <c r="I49" s="36"/>
      <c r="J49" s="28"/>
      <c r="K49" s="28"/>
      <c r="L49" s="36"/>
      <c r="M49" s="28"/>
      <c r="N49" s="36"/>
      <c r="O49" s="28"/>
      <c r="P49" s="28"/>
      <c r="Q49" s="26"/>
    </row>
    <row r="50" spans="1:17" ht="23.1" customHeight="1">
      <c r="D50" s="26"/>
      <c r="E50" s="26"/>
      <c r="F50" s="23"/>
      <c r="G50" s="27"/>
      <c r="H50" s="28"/>
      <c r="I50" s="36"/>
      <c r="J50" s="28"/>
      <c r="K50" s="28"/>
      <c r="L50" s="36"/>
      <c r="M50" s="28"/>
      <c r="N50" s="36"/>
      <c r="O50" s="28"/>
      <c r="P50" s="28"/>
      <c r="Q50" s="26"/>
    </row>
    <row r="51" spans="1:17" ht="23.1" customHeight="1">
      <c r="D51" s="26"/>
      <c r="E51" s="26"/>
      <c r="F51" s="23"/>
      <c r="G51" s="27"/>
      <c r="H51" s="28"/>
      <c r="I51" s="36"/>
      <c r="J51" s="28"/>
      <c r="K51" s="28"/>
      <c r="L51" s="36"/>
      <c r="M51" s="28"/>
      <c r="N51" s="36"/>
      <c r="O51" s="28"/>
      <c r="P51" s="28"/>
      <c r="Q51" s="26"/>
    </row>
    <row r="52" spans="1:17" ht="23.1" customHeight="1">
      <c r="D52" s="26"/>
      <c r="E52" s="26"/>
      <c r="F52" s="23"/>
      <c r="G52" s="27"/>
      <c r="H52" s="28"/>
      <c r="I52" s="36"/>
      <c r="J52" s="28"/>
      <c r="K52" s="28"/>
      <c r="L52" s="36"/>
      <c r="M52" s="28"/>
      <c r="N52" s="36"/>
      <c r="O52" s="28"/>
      <c r="P52" s="28"/>
      <c r="Q52" s="26"/>
    </row>
    <row r="53" spans="1:17" ht="23.1" customHeight="1">
      <c r="D53" s="26"/>
      <c r="E53" s="26"/>
      <c r="F53" s="23"/>
      <c r="G53" s="27"/>
      <c r="H53" s="28"/>
      <c r="I53" s="36"/>
      <c r="J53" s="28"/>
      <c r="K53" s="28"/>
      <c r="L53" s="36"/>
      <c r="M53" s="28"/>
      <c r="N53" s="36"/>
      <c r="O53" s="28"/>
      <c r="P53" s="28"/>
      <c r="Q53" s="26"/>
    </row>
    <row r="54" spans="1:17" ht="23.1" customHeight="1">
      <c r="D54" s="26"/>
      <c r="E54" s="26"/>
      <c r="F54" s="23"/>
      <c r="G54" s="27"/>
      <c r="H54" s="28"/>
      <c r="I54" s="36"/>
      <c r="J54" s="28"/>
      <c r="K54" s="28"/>
      <c r="L54" s="36"/>
      <c r="M54" s="28"/>
      <c r="N54" s="36"/>
      <c r="O54" s="28"/>
      <c r="P54" s="28"/>
      <c r="Q54" s="26"/>
    </row>
    <row r="55" spans="1:17" ht="23.1" customHeight="1">
      <c r="B55" s="21" t="s">
        <v>1735</v>
      </c>
      <c r="D55" s="26" t="s">
        <v>1736</v>
      </c>
      <c r="E55" s="26"/>
      <c r="F55" s="23"/>
      <c r="G55" s="27"/>
      <c r="H55" s="28"/>
      <c r="I55" s="36"/>
      <c r="J55" s="28"/>
      <c r="K55" s="28"/>
      <c r="L55" s="36"/>
      <c r="M55" s="28"/>
      <c r="N55" s="36"/>
      <c r="O55" s="28"/>
      <c r="P55" s="28"/>
      <c r="Q55" s="26"/>
    </row>
    <row r="56" spans="1:17" ht="23.1" customHeight="1">
      <c r="B56" s="21" t="s">
        <v>1025</v>
      </c>
      <c r="D56" s="155" t="s">
        <v>1876</v>
      </c>
      <c r="E56" s="156"/>
      <c r="F56" s="156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7"/>
    </row>
    <row r="57" spans="1:17" ht="23.1" customHeight="1">
      <c r="A57" s="21" t="s">
        <v>1877</v>
      </c>
      <c r="B57" s="21" t="s">
        <v>1845</v>
      </c>
      <c r="C57" s="21" t="s">
        <v>619</v>
      </c>
      <c r="D57" s="26" t="s">
        <v>661</v>
      </c>
      <c r="E57" s="26" t="s">
        <v>662</v>
      </c>
      <c r="F57" s="23" t="s">
        <v>436</v>
      </c>
      <c r="G57" s="34">
        <v>638</v>
      </c>
      <c r="H57" s="28"/>
      <c r="I57" s="36"/>
      <c r="J57" s="28"/>
      <c r="K57" s="28"/>
      <c r="L57" s="36"/>
      <c r="M57" s="28"/>
      <c r="N57" s="36"/>
      <c r="O57" s="28"/>
      <c r="P57" s="28"/>
      <c r="Q57" s="26"/>
    </row>
    <row r="58" spans="1:17" ht="23.1" customHeight="1">
      <c r="A58" s="21" t="s">
        <v>1878</v>
      </c>
      <c r="B58" s="21" t="s">
        <v>1845</v>
      </c>
      <c r="C58" s="21" t="s">
        <v>620</v>
      </c>
      <c r="D58" s="26" t="s">
        <v>661</v>
      </c>
      <c r="E58" s="26" t="s">
        <v>664</v>
      </c>
      <c r="F58" s="23" t="s">
        <v>436</v>
      </c>
      <c r="G58" s="34">
        <v>19</v>
      </c>
      <c r="H58" s="28"/>
      <c r="I58" s="36"/>
      <c r="J58" s="28"/>
      <c r="K58" s="28"/>
      <c r="L58" s="36"/>
      <c r="M58" s="28"/>
      <c r="N58" s="36"/>
      <c r="O58" s="28"/>
      <c r="P58" s="28"/>
      <c r="Q58" s="26"/>
    </row>
    <row r="59" spans="1:17" ht="23.1" customHeight="1">
      <c r="A59" s="21" t="s">
        <v>1879</v>
      </c>
      <c r="B59" s="21" t="s">
        <v>1845</v>
      </c>
      <c r="C59" s="21" t="s">
        <v>621</v>
      </c>
      <c r="D59" s="26" t="s">
        <v>661</v>
      </c>
      <c r="E59" s="26" t="s">
        <v>666</v>
      </c>
      <c r="F59" s="23" t="s">
        <v>436</v>
      </c>
      <c r="G59" s="34">
        <v>182</v>
      </c>
      <c r="H59" s="28"/>
      <c r="I59" s="36"/>
      <c r="J59" s="28"/>
      <c r="K59" s="28"/>
      <c r="L59" s="36"/>
      <c r="M59" s="28"/>
      <c r="N59" s="36"/>
      <c r="O59" s="28"/>
      <c r="P59" s="28"/>
      <c r="Q59" s="26"/>
    </row>
    <row r="60" spans="1:17" ht="23.1" customHeight="1">
      <c r="A60" s="21" t="s">
        <v>1880</v>
      </c>
      <c r="B60" s="21" t="s">
        <v>1845</v>
      </c>
      <c r="C60" s="21" t="s">
        <v>624</v>
      </c>
      <c r="D60" s="26" t="s">
        <v>661</v>
      </c>
      <c r="E60" s="26" t="s">
        <v>668</v>
      </c>
      <c r="F60" s="23" t="s">
        <v>436</v>
      </c>
      <c r="G60" s="34">
        <v>6</v>
      </c>
      <c r="H60" s="28"/>
      <c r="I60" s="36"/>
      <c r="J60" s="28"/>
      <c r="K60" s="28"/>
      <c r="L60" s="36"/>
      <c r="M60" s="28"/>
      <c r="N60" s="36"/>
      <c r="O60" s="28"/>
      <c r="P60" s="28"/>
      <c r="Q60" s="26"/>
    </row>
    <row r="61" spans="1:17" ht="23.1" customHeight="1">
      <c r="A61" s="21" t="s">
        <v>1881</v>
      </c>
      <c r="B61" s="21" t="s">
        <v>1845</v>
      </c>
      <c r="C61" s="21" t="s">
        <v>627</v>
      </c>
      <c r="D61" s="26" t="s">
        <v>661</v>
      </c>
      <c r="E61" s="26" t="s">
        <v>670</v>
      </c>
      <c r="F61" s="23" t="s">
        <v>436</v>
      </c>
      <c r="G61" s="34">
        <v>190</v>
      </c>
      <c r="H61" s="28"/>
      <c r="I61" s="36"/>
      <c r="J61" s="28"/>
      <c r="K61" s="28"/>
      <c r="L61" s="36"/>
      <c r="M61" s="28"/>
      <c r="N61" s="36"/>
      <c r="O61" s="28"/>
      <c r="P61" s="28"/>
      <c r="Q61" s="26"/>
    </row>
    <row r="62" spans="1:17" ht="23.1" customHeight="1">
      <c r="A62" s="21" t="s">
        <v>1882</v>
      </c>
      <c r="B62" s="21" t="s">
        <v>1845</v>
      </c>
      <c r="C62" s="21" t="s">
        <v>628</v>
      </c>
      <c r="D62" s="26" t="s">
        <v>661</v>
      </c>
      <c r="E62" s="26" t="s">
        <v>672</v>
      </c>
      <c r="F62" s="23" t="s">
        <v>436</v>
      </c>
      <c r="G62" s="34">
        <v>8</v>
      </c>
      <c r="H62" s="28"/>
      <c r="I62" s="36"/>
      <c r="J62" s="28"/>
      <c r="K62" s="28"/>
      <c r="L62" s="36"/>
      <c r="M62" s="28"/>
      <c r="N62" s="36"/>
      <c r="O62" s="28"/>
      <c r="P62" s="28"/>
      <c r="Q62" s="26"/>
    </row>
    <row r="63" spans="1:17" ht="23.1" customHeight="1">
      <c r="D63" s="26"/>
      <c r="E63" s="26"/>
      <c r="F63" s="23"/>
      <c r="G63" s="27"/>
      <c r="H63" s="28"/>
      <c r="I63" s="36"/>
      <c r="J63" s="28"/>
      <c r="K63" s="28"/>
      <c r="L63" s="36"/>
      <c r="M63" s="28"/>
      <c r="N63" s="36"/>
      <c r="O63" s="28"/>
      <c r="P63" s="28"/>
      <c r="Q63" s="26"/>
    </row>
    <row r="64" spans="1:17" ht="23.1" customHeight="1">
      <c r="D64" s="26"/>
      <c r="E64" s="26"/>
      <c r="F64" s="23"/>
      <c r="G64" s="27"/>
      <c r="H64" s="28"/>
      <c r="I64" s="36"/>
      <c r="J64" s="28"/>
      <c r="K64" s="28"/>
      <c r="L64" s="36"/>
      <c r="M64" s="28"/>
      <c r="N64" s="36"/>
      <c r="O64" s="28"/>
      <c r="P64" s="28"/>
      <c r="Q64" s="26"/>
    </row>
    <row r="65" spans="4:17" ht="23.1" customHeight="1">
      <c r="D65" s="26"/>
      <c r="E65" s="26"/>
      <c r="F65" s="23"/>
      <c r="G65" s="27"/>
      <c r="H65" s="28"/>
      <c r="I65" s="36"/>
      <c r="J65" s="28"/>
      <c r="K65" s="28"/>
      <c r="L65" s="36"/>
      <c r="M65" s="28"/>
      <c r="N65" s="36"/>
      <c r="O65" s="28"/>
      <c r="P65" s="28"/>
      <c r="Q65" s="26"/>
    </row>
    <row r="66" spans="4:17" ht="23.1" customHeight="1">
      <c r="D66" s="26"/>
      <c r="E66" s="26"/>
      <c r="F66" s="23"/>
      <c r="G66" s="27"/>
      <c r="H66" s="28"/>
      <c r="I66" s="36"/>
      <c r="J66" s="28"/>
      <c r="K66" s="28"/>
      <c r="L66" s="36"/>
      <c r="M66" s="28"/>
      <c r="N66" s="36"/>
      <c r="O66" s="28"/>
      <c r="P66" s="28"/>
      <c r="Q66" s="26"/>
    </row>
    <row r="67" spans="4:17" ht="23.1" customHeight="1">
      <c r="D67" s="26"/>
      <c r="E67" s="26"/>
      <c r="F67" s="23"/>
      <c r="G67" s="27"/>
      <c r="H67" s="28"/>
      <c r="I67" s="36"/>
      <c r="J67" s="28"/>
      <c r="K67" s="28"/>
      <c r="L67" s="36"/>
      <c r="M67" s="28"/>
      <c r="N67" s="36"/>
      <c r="O67" s="28"/>
      <c r="P67" s="28"/>
      <c r="Q67" s="26"/>
    </row>
    <row r="68" spans="4:17" ht="23.1" customHeight="1">
      <c r="D68" s="26"/>
      <c r="E68" s="26"/>
      <c r="F68" s="23"/>
      <c r="G68" s="27"/>
      <c r="H68" s="28"/>
      <c r="I68" s="36"/>
      <c r="J68" s="28"/>
      <c r="K68" s="28"/>
      <c r="L68" s="36"/>
      <c r="M68" s="28"/>
      <c r="N68" s="36"/>
      <c r="O68" s="28"/>
      <c r="P68" s="28"/>
      <c r="Q68" s="26"/>
    </row>
    <row r="69" spans="4:17" ht="23.1" customHeight="1">
      <c r="D69" s="26"/>
      <c r="E69" s="26"/>
      <c r="F69" s="23"/>
      <c r="G69" s="27"/>
      <c r="H69" s="28"/>
      <c r="I69" s="36"/>
      <c r="J69" s="28"/>
      <c r="K69" s="28"/>
      <c r="L69" s="36"/>
      <c r="M69" s="28"/>
      <c r="N69" s="36"/>
      <c r="O69" s="28"/>
      <c r="P69" s="28"/>
      <c r="Q69" s="26"/>
    </row>
    <row r="70" spans="4:17" ht="23.1" customHeight="1">
      <c r="D70" s="26"/>
      <c r="E70" s="26"/>
      <c r="F70" s="23"/>
      <c r="G70" s="27"/>
      <c r="H70" s="28"/>
      <c r="I70" s="36"/>
      <c r="J70" s="28"/>
      <c r="K70" s="28"/>
      <c r="L70" s="36"/>
      <c r="M70" s="28"/>
      <c r="N70" s="36"/>
      <c r="O70" s="28"/>
      <c r="P70" s="28"/>
      <c r="Q70" s="26"/>
    </row>
    <row r="71" spans="4:17" ht="23.1" customHeight="1">
      <c r="D71" s="26"/>
      <c r="E71" s="26"/>
      <c r="F71" s="23"/>
      <c r="G71" s="27"/>
      <c r="H71" s="28"/>
      <c r="I71" s="36"/>
      <c r="J71" s="28"/>
      <c r="K71" s="28"/>
      <c r="L71" s="36"/>
      <c r="M71" s="28"/>
      <c r="N71" s="36"/>
      <c r="O71" s="28"/>
      <c r="P71" s="28"/>
      <c r="Q71" s="26"/>
    </row>
    <row r="72" spans="4:17" ht="23.1" customHeight="1">
      <c r="D72" s="26"/>
      <c r="E72" s="26"/>
      <c r="F72" s="23"/>
      <c r="G72" s="27"/>
      <c r="H72" s="28"/>
      <c r="I72" s="36"/>
      <c r="J72" s="28"/>
      <c r="K72" s="28"/>
      <c r="L72" s="36"/>
      <c r="M72" s="28"/>
      <c r="N72" s="36"/>
      <c r="O72" s="28"/>
      <c r="P72" s="28"/>
      <c r="Q72" s="26"/>
    </row>
    <row r="73" spans="4:17" ht="23.1" customHeight="1">
      <c r="D73" s="26"/>
      <c r="E73" s="26"/>
      <c r="F73" s="23"/>
      <c r="G73" s="27"/>
      <c r="H73" s="28"/>
      <c r="I73" s="36"/>
      <c r="J73" s="28"/>
      <c r="K73" s="28"/>
      <c r="L73" s="36"/>
      <c r="M73" s="28"/>
      <c r="N73" s="36"/>
      <c r="O73" s="28"/>
      <c r="P73" s="28"/>
      <c r="Q73" s="26"/>
    </row>
    <row r="74" spans="4:17" ht="23.1" customHeight="1">
      <c r="D74" s="26"/>
      <c r="E74" s="26"/>
      <c r="F74" s="23"/>
      <c r="G74" s="27"/>
      <c r="H74" s="28"/>
      <c r="I74" s="36"/>
      <c r="J74" s="28"/>
      <c r="K74" s="28"/>
      <c r="L74" s="36"/>
      <c r="M74" s="28"/>
      <c r="N74" s="36"/>
      <c r="O74" s="28"/>
      <c r="P74" s="28"/>
      <c r="Q74" s="26"/>
    </row>
    <row r="75" spans="4:17" ht="23.1" customHeight="1">
      <c r="D75" s="26"/>
      <c r="E75" s="26"/>
      <c r="F75" s="23"/>
      <c r="G75" s="27"/>
      <c r="H75" s="28"/>
      <c r="I75" s="36"/>
      <c r="J75" s="28"/>
      <c r="K75" s="28"/>
      <c r="L75" s="36"/>
      <c r="M75" s="28"/>
      <c r="N75" s="36"/>
      <c r="O75" s="28"/>
      <c r="P75" s="28"/>
      <c r="Q75" s="26"/>
    </row>
    <row r="76" spans="4:17" ht="23.1" customHeight="1">
      <c r="D76" s="26"/>
      <c r="E76" s="26"/>
      <c r="F76" s="23"/>
      <c r="G76" s="27"/>
      <c r="H76" s="28"/>
      <c r="I76" s="36"/>
      <c r="J76" s="28"/>
      <c r="K76" s="28"/>
      <c r="L76" s="36"/>
      <c r="M76" s="28"/>
      <c r="N76" s="36"/>
      <c r="O76" s="28"/>
      <c r="P76" s="28"/>
      <c r="Q76" s="26"/>
    </row>
    <row r="77" spans="4:17" ht="23.1" customHeight="1">
      <c r="D77" s="26"/>
      <c r="E77" s="26"/>
      <c r="F77" s="23"/>
      <c r="G77" s="27"/>
      <c r="H77" s="28"/>
      <c r="I77" s="36"/>
      <c r="J77" s="28"/>
      <c r="K77" s="28"/>
      <c r="L77" s="36"/>
      <c r="M77" s="28"/>
      <c r="N77" s="36"/>
      <c r="O77" s="28"/>
      <c r="P77" s="28"/>
      <c r="Q77" s="26"/>
    </row>
    <row r="78" spans="4:17" ht="23.1" customHeight="1">
      <c r="D78" s="26"/>
      <c r="E78" s="26"/>
      <c r="F78" s="23"/>
      <c r="G78" s="27"/>
      <c r="H78" s="28"/>
      <c r="I78" s="36"/>
      <c r="J78" s="28"/>
      <c r="K78" s="28"/>
      <c r="L78" s="36"/>
      <c r="M78" s="28"/>
      <c r="N78" s="36"/>
      <c r="O78" s="28"/>
      <c r="P78" s="28"/>
      <c r="Q78" s="26"/>
    </row>
    <row r="79" spans="4:17" ht="23.1" customHeight="1">
      <c r="D79" s="26"/>
      <c r="E79" s="26"/>
      <c r="F79" s="23"/>
      <c r="G79" s="27"/>
      <c r="H79" s="28"/>
      <c r="I79" s="36"/>
      <c r="J79" s="28"/>
      <c r="K79" s="28"/>
      <c r="L79" s="36"/>
      <c r="M79" s="28"/>
      <c r="N79" s="36"/>
      <c r="O79" s="28"/>
      <c r="P79" s="28"/>
      <c r="Q79" s="26"/>
    </row>
    <row r="80" spans="4:17" ht="23.1" customHeight="1">
      <c r="D80" s="26"/>
      <c r="E80" s="26"/>
      <c r="F80" s="23"/>
      <c r="G80" s="27"/>
      <c r="H80" s="28"/>
      <c r="I80" s="36"/>
      <c r="J80" s="28"/>
      <c r="K80" s="28"/>
      <c r="L80" s="36"/>
      <c r="M80" s="28"/>
      <c r="N80" s="36"/>
      <c r="O80" s="28"/>
      <c r="P80" s="28"/>
      <c r="Q80" s="26"/>
    </row>
    <row r="81" spans="2:17" ht="23.1" customHeight="1">
      <c r="B81" s="21" t="s">
        <v>1735</v>
      </c>
      <c r="D81" s="26" t="s">
        <v>1736</v>
      </c>
      <c r="E81" s="26"/>
      <c r="F81" s="23"/>
      <c r="G81" s="27"/>
      <c r="H81" s="28"/>
      <c r="I81" s="36">
        <f>TRUNC(SUM(I56:I80))</f>
        <v>0</v>
      </c>
      <c r="J81" s="28"/>
      <c r="K81" s="28"/>
      <c r="L81" s="36">
        <f>TRUNC(SUM(L56:L80))</f>
        <v>0</v>
      </c>
      <c r="M81" s="28"/>
      <c r="N81" s="36">
        <f>TRUNC(SUM(N56:N80))</f>
        <v>0</v>
      </c>
      <c r="O81" s="28" t="str">
        <f>IF((H81+K81+M81)=0, "", (H81+K81+M81))</f>
        <v/>
      </c>
      <c r="P81" s="28">
        <f>TRUNC(SUM(P56:P80))</f>
        <v>0</v>
      </c>
      <c r="Q81" s="26"/>
    </row>
  </sheetData>
  <mergeCells count="16">
    <mergeCell ref="D56:Q56"/>
    <mergeCell ref="J2:L2"/>
    <mergeCell ref="M2:N2"/>
    <mergeCell ref="P2:P3"/>
    <mergeCell ref="Q2:Q3"/>
    <mergeCell ref="D4:Q4"/>
    <mergeCell ref="D1:N1"/>
    <mergeCell ref="W1:Y1"/>
    <mergeCell ref="A2:A3"/>
    <mergeCell ref="B2:B3"/>
    <mergeCell ref="C2:C3"/>
    <mergeCell ref="D2:D3"/>
    <mergeCell ref="E2:E3"/>
    <mergeCell ref="F2:F3"/>
    <mergeCell ref="G2:G3"/>
    <mergeCell ref="H2:I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289"/>
  <sheetViews>
    <sheetView topLeftCell="C1" zoomScaleNormal="100" workbookViewId="0">
      <pane ySplit="3" topLeftCell="A4" activePane="bottomLeft" state="frozen"/>
      <selection activeCell="D1" sqref="A1:IV65536"/>
      <selection pane="bottomLeft" activeCell="D1" sqref="A1:IV65536"/>
    </sheetView>
  </sheetViews>
  <sheetFormatPr defaultRowHeight="21.6" customHeight="1"/>
  <cols>
    <col min="1" max="1" width="6.6640625" style="31" hidden="1" customWidth="1"/>
    <col min="2" max="2" width="8.5546875" style="32" hidden="1" customWidth="1"/>
    <col min="3" max="3" width="16.77734375" style="21" customWidth="1"/>
    <col min="4" max="4" width="24.33203125" style="21" customWidth="1"/>
    <col min="5" max="5" width="25.33203125" style="21" customWidth="1"/>
    <col min="6" max="6" width="4.77734375" style="29" customWidth="1"/>
    <col min="7" max="7" width="11.21875" style="20" customWidth="1"/>
    <col min="8" max="8" width="13.88671875" style="30" customWidth="1"/>
    <col min="9" max="9" width="11.6640625" style="30" customWidth="1"/>
    <col min="10" max="10" width="10" style="30" customWidth="1"/>
    <col min="11" max="11" width="7" style="30" customWidth="1"/>
    <col min="12" max="12" width="14.6640625" style="30" customWidth="1"/>
    <col min="13" max="13" width="12.33203125" style="22" customWidth="1"/>
    <col min="14" max="16384" width="8.88671875" style="22"/>
  </cols>
  <sheetData>
    <row r="1" spans="1:13" ht="21.6" customHeight="1">
      <c r="B1" s="32" t="s">
        <v>1014</v>
      </c>
      <c r="C1" s="171" t="s">
        <v>730</v>
      </c>
      <c r="D1" s="171"/>
      <c r="E1" s="171"/>
      <c r="F1" s="171"/>
      <c r="G1" s="171"/>
      <c r="H1" s="171"/>
      <c r="K1" s="170"/>
      <c r="L1" s="170"/>
    </row>
    <row r="2" spans="1:13" ht="21.6" customHeight="1">
      <c r="A2" s="29" t="s">
        <v>1760</v>
      </c>
      <c r="B2" s="33" t="s">
        <v>1761</v>
      </c>
      <c r="C2" s="161" t="s">
        <v>1762</v>
      </c>
      <c r="D2" s="161" t="s">
        <v>1763</v>
      </c>
      <c r="E2" s="161" t="s">
        <v>1764</v>
      </c>
      <c r="F2" s="163" t="s">
        <v>1765</v>
      </c>
      <c r="G2" s="163" t="s">
        <v>1766</v>
      </c>
      <c r="H2" s="164" t="s">
        <v>1767</v>
      </c>
      <c r="I2" s="164" t="s">
        <v>1768</v>
      </c>
      <c r="J2" s="164" t="s">
        <v>1769</v>
      </c>
      <c r="K2" s="164" t="s">
        <v>1770</v>
      </c>
      <c r="L2" s="164" t="s">
        <v>1771</v>
      </c>
      <c r="M2" s="168" t="s">
        <v>1772</v>
      </c>
    </row>
    <row r="3" spans="1:13" ht="21.6" customHeight="1">
      <c r="C3" s="172"/>
      <c r="D3" s="172"/>
      <c r="E3" s="172"/>
      <c r="F3" s="173"/>
      <c r="G3" s="169"/>
      <c r="H3" s="169"/>
      <c r="I3" s="169"/>
      <c r="J3" s="169"/>
      <c r="K3" s="169"/>
      <c r="L3" s="169"/>
      <c r="M3" s="169"/>
    </row>
    <row r="4" spans="1:13" ht="21.6" customHeight="1">
      <c r="B4" s="32" t="s">
        <v>731</v>
      </c>
      <c r="C4" s="26" t="s">
        <v>104</v>
      </c>
      <c r="D4" s="26" t="s">
        <v>105</v>
      </c>
      <c r="E4" s="26" t="s">
        <v>106</v>
      </c>
      <c r="F4" s="23" t="s">
        <v>107</v>
      </c>
      <c r="G4" s="27">
        <v>5362.5</v>
      </c>
      <c r="H4" s="28" t="e">
        <f>ROUNDDOWN(#REF!*옵션!$D$11, 0)</f>
        <v>#REF!</v>
      </c>
      <c r="I4" s="28"/>
      <c r="J4" s="28"/>
      <c r="K4" s="28"/>
      <c r="L4" s="28" t="e">
        <f t="shared" ref="L4:L67" si="0">SUM(H4,I4,J4)</f>
        <v>#REF!</v>
      </c>
      <c r="M4" s="34"/>
    </row>
    <row r="5" spans="1:13" ht="21.6" customHeight="1">
      <c r="B5" s="32" t="s">
        <v>732</v>
      </c>
      <c r="C5" s="26" t="s">
        <v>108</v>
      </c>
      <c r="D5" s="26" t="s">
        <v>105</v>
      </c>
      <c r="E5" s="26" t="s">
        <v>109</v>
      </c>
      <c r="F5" s="23" t="s">
        <v>107</v>
      </c>
      <c r="G5" s="27">
        <v>205.7</v>
      </c>
      <c r="H5" s="28" t="e">
        <f>ROUNDDOWN(#REF!*옵션!$D$11, 0)</f>
        <v>#REF!</v>
      </c>
      <c r="I5" s="28"/>
      <c r="J5" s="28"/>
      <c r="K5" s="28"/>
      <c r="L5" s="28" t="e">
        <f t="shared" si="0"/>
        <v>#REF!</v>
      </c>
      <c r="M5" s="34"/>
    </row>
    <row r="6" spans="1:13" ht="21.6" customHeight="1">
      <c r="B6" s="32" t="s">
        <v>733</v>
      </c>
      <c r="C6" s="26" t="s">
        <v>110</v>
      </c>
      <c r="D6" s="26" t="s">
        <v>105</v>
      </c>
      <c r="E6" s="26" t="s">
        <v>111</v>
      </c>
      <c r="F6" s="23" t="s">
        <v>107</v>
      </c>
      <c r="G6" s="27">
        <v>105.6</v>
      </c>
      <c r="H6" s="28" t="e">
        <f>ROUNDDOWN(#REF!*옵션!$D$11, 0)</f>
        <v>#REF!</v>
      </c>
      <c r="I6" s="28"/>
      <c r="J6" s="28"/>
      <c r="K6" s="28"/>
      <c r="L6" s="28" t="e">
        <f t="shared" si="0"/>
        <v>#REF!</v>
      </c>
      <c r="M6" s="34"/>
    </row>
    <row r="7" spans="1:13" ht="21.6" customHeight="1">
      <c r="B7" s="32" t="s">
        <v>734</v>
      </c>
      <c r="C7" s="26" t="s">
        <v>112</v>
      </c>
      <c r="D7" s="26" t="s">
        <v>105</v>
      </c>
      <c r="E7" s="26" t="s">
        <v>113</v>
      </c>
      <c r="F7" s="23" t="s">
        <v>107</v>
      </c>
      <c r="G7" s="27">
        <v>45.1</v>
      </c>
      <c r="H7" s="28" t="e">
        <f>ROUNDDOWN(#REF!*옵션!$D$11, 0)</f>
        <v>#REF!</v>
      </c>
      <c r="I7" s="28"/>
      <c r="J7" s="28"/>
      <c r="K7" s="28"/>
      <c r="L7" s="28" t="e">
        <f t="shared" si="0"/>
        <v>#REF!</v>
      </c>
      <c r="M7" s="34"/>
    </row>
    <row r="8" spans="1:13" ht="21.6" customHeight="1">
      <c r="B8" s="32" t="s">
        <v>735</v>
      </c>
      <c r="C8" s="26" t="s">
        <v>114</v>
      </c>
      <c r="D8" s="26" t="s">
        <v>105</v>
      </c>
      <c r="E8" s="26" t="s">
        <v>115</v>
      </c>
      <c r="F8" s="23" t="s">
        <v>107</v>
      </c>
      <c r="G8" s="27">
        <v>103.4</v>
      </c>
      <c r="H8" s="28" t="e">
        <f>ROUNDDOWN(#REF!*옵션!$D$11, 0)</f>
        <v>#REF!</v>
      </c>
      <c r="I8" s="28"/>
      <c r="J8" s="28"/>
      <c r="K8" s="28"/>
      <c r="L8" s="28" t="e">
        <f t="shared" si="0"/>
        <v>#REF!</v>
      </c>
      <c r="M8" s="34"/>
    </row>
    <row r="9" spans="1:13" ht="21.6" customHeight="1">
      <c r="B9" s="32" t="s">
        <v>736</v>
      </c>
      <c r="C9" s="26" t="s">
        <v>116</v>
      </c>
      <c r="D9" s="26" t="s">
        <v>105</v>
      </c>
      <c r="E9" s="26" t="s">
        <v>117</v>
      </c>
      <c r="F9" s="23" t="s">
        <v>107</v>
      </c>
      <c r="G9" s="27">
        <v>67.099999999999994</v>
      </c>
      <c r="H9" s="28" t="e">
        <f>ROUNDDOWN(#REF!*옵션!$D$11, 0)</f>
        <v>#REF!</v>
      </c>
      <c r="I9" s="28"/>
      <c r="J9" s="28"/>
      <c r="K9" s="28"/>
      <c r="L9" s="28" t="e">
        <f t="shared" si="0"/>
        <v>#REF!</v>
      </c>
      <c r="M9" s="34"/>
    </row>
    <row r="10" spans="1:13" ht="21.6" customHeight="1">
      <c r="B10" s="32" t="s">
        <v>737</v>
      </c>
      <c r="C10" s="26" t="s">
        <v>118</v>
      </c>
      <c r="D10" s="26" t="s">
        <v>105</v>
      </c>
      <c r="E10" s="26" t="s">
        <v>119</v>
      </c>
      <c r="F10" s="23" t="s">
        <v>107</v>
      </c>
      <c r="G10" s="27">
        <v>17.600000000000001</v>
      </c>
      <c r="H10" s="28" t="e">
        <f>ROUNDDOWN(#REF!*옵션!$D$11, 0)</f>
        <v>#REF!</v>
      </c>
      <c r="I10" s="28"/>
      <c r="J10" s="28"/>
      <c r="K10" s="28"/>
      <c r="L10" s="28" t="e">
        <f t="shared" si="0"/>
        <v>#REF!</v>
      </c>
      <c r="M10" s="34"/>
    </row>
    <row r="11" spans="1:13" ht="21.6" customHeight="1">
      <c r="B11" s="32" t="s">
        <v>738</v>
      </c>
      <c r="C11" s="26" t="s">
        <v>120</v>
      </c>
      <c r="D11" s="26" t="s">
        <v>121</v>
      </c>
      <c r="E11" s="26" t="s">
        <v>122</v>
      </c>
      <c r="F11" s="23" t="s">
        <v>107</v>
      </c>
      <c r="G11" s="27">
        <v>29.7</v>
      </c>
      <c r="H11" s="28" t="e">
        <f>ROUNDDOWN(#REF!*옵션!$D$11, 0)</f>
        <v>#REF!</v>
      </c>
      <c r="I11" s="28"/>
      <c r="J11" s="28"/>
      <c r="K11" s="28"/>
      <c r="L11" s="28" t="e">
        <f t="shared" si="0"/>
        <v>#REF!</v>
      </c>
      <c r="M11" s="34"/>
    </row>
    <row r="12" spans="1:13" ht="21.6" customHeight="1">
      <c r="B12" s="32" t="s">
        <v>739</v>
      </c>
      <c r="C12" s="26" t="s">
        <v>123</v>
      </c>
      <c r="D12" s="26" t="s">
        <v>124</v>
      </c>
      <c r="E12" s="26" t="s">
        <v>125</v>
      </c>
      <c r="F12" s="23" t="s">
        <v>107</v>
      </c>
      <c r="G12" s="27">
        <v>189.2</v>
      </c>
      <c r="H12" s="28" t="e">
        <f>ROUNDDOWN(#REF!*옵션!$D$11, 0)</f>
        <v>#REF!</v>
      </c>
      <c r="I12" s="28"/>
      <c r="J12" s="28"/>
      <c r="K12" s="28"/>
      <c r="L12" s="28" t="e">
        <f t="shared" si="0"/>
        <v>#REF!</v>
      </c>
      <c r="M12" s="34"/>
    </row>
    <row r="13" spans="1:13" ht="21.6" customHeight="1">
      <c r="B13" s="32" t="s">
        <v>740</v>
      </c>
      <c r="C13" s="26" t="s">
        <v>126</v>
      </c>
      <c r="D13" s="26" t="s">
        <v>124</v>
      </c>
      <c r="E13" s="26" t="s">
        <v>127</v>
      </c>
      <c r="F13" s="23" t="s">
        <v>107</v>
      </c>
      <c r="G13" s="27">
        <v>22</v>
      </c>
      <c r="H13" s="28" t="e">
        <f>ROUNDDOWN(#REF!*옵션!$D$11, 0)</f>
        <v>#REF!</v>
      </c>
      <c r="I13" s="28"/>
      <c r="J13" s="28"/>
      <c r="K13" s="28"/>
      <c r="L13" s="28" t="e">
        <f t="shared" si="0"/>
        <v>#REF!</v>
      </c>
      <c r="M13" s="34"/>
    </row>
    <row r="14" spans="1:13" ht="21.6" customHeight="1">
      <c r="B14" s="32" t="s">
        <v>741</v>
      </c>
      <c r="C14" s="26" t="s">
        <v>128</v>
      </c>
      <c r="D14" s="26" t="s">
        <v>129</v>
      </c>
      <c r="E14" s="26" t="s">
        <v>130</v>
      </c>
      <c r="F14" s="23" t="s">
        <v>107</v>
      </c>
      <c r="G14" s="27">
        <v>21.63</v>
      </c>
      <c r="H14" s="28" t="e">
        <f>ROUNDDOWN(#REF!*옵션!$D$11, 0)</f>
        <v>#REF!</v>
      </c>
      <c r="I14" s="28"/>
      <c r="J14" s="28"/>
      <c r="K14" s="28"/>
      <c r="L14" s="28" t="e">
        <f t="shared" si="0"/>
        <v>#REF!</v>
      </c>
      <c r="M14" s="34"/>
    </row>
    <row r="15" spans="1:13" ht="21.6" customHeight="1">
      <c r="B15" s="32" t="s">
        <v>742</v>
      </c>
      <c r="C15" s="26" t="s">
        <v>131</v>
      </c>
      <c r="D15" s="26" t="s">
        <v>132</v>
      </c>
      <c r="E15" s="26" t="s">
        <v>133</v>
      </c>
      <c r="F15" s="23" t="s">
        <v>134</v>
      </c>
      <c r="G15" s="27">
        <v>1406</v>
      </c>
      <c r="H15" s="28" t="e">
        <f>ROUNDDOWN(#REF!*옵션!$D$11, 0)</f>
        <v>#REF!</v>
      </c>
      <c r="I15" s="28"/>
      <c r="J15" s="28"/>
      <c r="K15" s="28"/>
      <c r="L15" s="28" t="e">
        <f t="shared" si="0"/>
        <v>#REF!</v>
      </c>
      <c r="M15" s="34"/>
    </row>
    <row r="16" spans="1:13" ht="21.6" customHeight="1">
      <c r="B16" s="32" t="s">
        <v>743</v>
      </c>
      <c r="C16" s="26" t="s">
        <v>135</v>
      </c>
      <c r="D16" s="26" t="s">
        <v>132</v>
      </c>
      <c r="E16" s="26" t="s">
        <v>136</v>
      </c>
      <c r="F16" s="23" t="s">
        <v>134</v>
      </c>
      <c r="G16" s="27">
        <v>4</v>
      </c>
      <c r="H16" s="28" t="e">
        <f>ROUNDDOWN(#REF!*옵션!$D$11, 0)</f>
        <v>#REF!</v>
      </c>
      <c r="I16" s="28"/>
      <c r="J16" s="28"/>
      <c r="K16" s="28"/>
      <c r="L16" s="28" t="e">
        <f t="shared" si="0"/>
        <v>#REF!</v>
      </c>
      <c r="M16" s="34"/>
    </row>
    <row r="17" spans="2:13" ht="21.6" customHeight="1">
      <c r="B17" s="32" t="s">
        <v>744</v>
      </c>
      <c r="C17" s="26" t="s">
        <v>137</v>
      </c>
      <c r="D17" s="26" t="s">
        <v>132</v>
      </c>
      <c r="E17" s="26" t="s">
        <v>138</v>
      </c>
      <c r="F17" s="23" t="s">
        <v>134</v>
      </c>
      <c r="G17" s="27">
        <v>16</v>
      </c>
      <c r="H17" s="28" t="e">
        <f>ROUNDDOWN(#REF!*옵션!$D$11, 0)</f>
        <v>#REF!</v>
      </c>
      <c r="I17" s="28"/>
      <c r="J17" s="28"/>
      <c r="K17" s="28"/>
      <c r="L17" s="28" t="e">
        <f t="shared" si="0"/>
        <v>#REF!</v>
      </c>
      <c r="M17" s="34"/>
    </row>
    <row r="18" spans="2:13" ht="21.6" customHeight="1">
      <c r="B18" s="32" t="s">
        <v>745</v>
      </c>
      <c r="C18" s="26" t="s">
        <v>139</v>
      </c>
      <c r="D18" s="26" t="s">
        <v>132</v>
      </c>
      <c r="E18" s="26" t="s">
        <v>140</v>
      </c>
      <c r="F18" s="23" t="s">
        <v>107</v>
      </c>
      <c r="G18" s="27">
        <v>1646.7</v>
      </c>
      <c r="H18" s="28" t="e">
        <f>ROUNDDOWN(#REF!*옵션!$D$11, 0)</f>
        <v>#REF!</v>
      </c>
      <c r="I18" s="28"/>
      <c r="J18" s="28"/>
      <c r="K18" s="28"/>
      <c r="L18" s="28" t="e">
        <f t="shared" si="0"/>
        <v>#REF!</v>
      </c>
      <c r="M18" s="34"/>
    </row>
    <row r="19" spans="2:13" ht="21.6" customHeight="1">
      <c r="B19" s="32" t="s">
        <v>746</v>
      </c>
      <c r="C19" s="26" t="s">
        <v>141</v>
      </c>
      <c r="D19" s="26" t="s">
        <v>132</v>
      </c>
      <c r="E19" s="26" t="s">
        <v>142</v>
      </c>
      <c r="F19" s="23" t="s">
        <v>107</v>
      </c>
      <c r="G19" s="27">
        <v>2.2000000000000002</v>
      </c>
      <c r="H19" s="28" t="e">
        <f>ROUNDDOWN(#REF!*옵션!$D$11, 0)</f>
        <v>#REF!</v>
      </c>
      <c r="I19" s="28"/>
      <c r="J19" s="28"/>
      <c r="K19" s="28"/>
      <c r="L19" s="28" t="e">
        <f t="shared" si="0"/>
        <v>#REF!</v>
      </c>
      <c r="M19" s="34"/>
    </row>
    <row r="20" spans="2:13" ht="21.6" customHeight="1">
      <c r="B20" s="32" t="s">
        <v>747</v>
      </c>
      <c r="C20" s="26" t="s">
        <v>143</v>
      </c>
      <c r="D20" s="26" t="s">
        <v>132</v>
      </c>
      <c r="E20" s="26" t="s">
        <v>144</v>
      </c>
      <c r="F20" s="23" t="s">
        <v>107</v>
      </c>
      <c r="G20" s="27">
        <v>8.8000000000000007</v>
      </c>
      <c r="H20" s="28" t="e">
        <f>ROUNDDOWN(#REF!*옵션!$D$11, 0)</f>
        <v>#REF!</v>
      </c>
      <c r="I20" s="28"/>
      <c r="J20" s="28"/>
      <c r="K20" s="28"/>
      <c r="L20" s="28" t="e">
        <f t="shared" si="0"/>
        <v>#REF!</v>
      </c>
      <c r="M20" s="34"/>
    </row>
    <row r="21" spans="2:13" ht="21.6" customHeight="1">
      <c r="B21" s="32" t="s">
        <v>748</v>
      </c>
      <c r="C21" s="26" t="s">
        <v>145</v>
      </c>
      <c r="D21" s="26" t="s">
        <v>146</v>
      </c>
      <c r="E21" s="26" t="s">
        <v>147</v>
      </c>
      <c r="F21" s="23" t="s">
        <v>134</v>
      </c>
      <c r="G21" s="27">
        <v>1</v>
      </c>
      <c r="H21" s="28" t="e">
        <f>ROUNDDOWN(#REF!*옵션!$D$11, 0)</f>
        <v>#REF!</v>
      </c>
      <c r="I21" s="28"/>
      <c r="J21" s="28"/>
      <c r="K21" s="28"/>
      <c r="L21" s="28" t="e">
        <f t="shared" si="0"/>
        <v>#REF!</v>
      </c>
      <c r="M21" s="34"/>
    </row>
    <row r="22" spans="2:13" ht="21.6" customHeight="1">
      <c r="B22" s="32" t="s">
        <v>749</v>
      </c>
      <c r="C22" s="26" t="s">
        <v>148</v>
      </c>
      <c r="D22" s="26" t="s">
        <v>149</v>
      </c>
      <c r="E22" s="26" t="s">
        <v>150</v>
      </c>
      <c r="F22" s="23" t="s">
        <v>134</v>
      </c>
      <c r="G22" s="27">
        <v>1362</v>
      </c>
      <c r="H22" s="28" t="e">
        <f>ROUNDDOWN(#REF!*옵션!$D$11, 0)</f>
        <v>#REF!</v>
      </c>
      <c r="I22" s="28"/>
      <c r="J22" s="28"/>
      <c r="K22" s="28"/>
      <c r="L22" s="28" t="e">
        <f t="shared" si="0"/>
        <v>#REF!</v>
      </c>
      <c r="M22" s="34"/>
    </row>
    <row r="23" spans="2:13" ht="21.6" customHeight="1">
      <c r="B23" s="32" t="s">
        <v>750</v>
      </c>
      <c r="C23" s="26" t="s">
        <v>151</v>
      </c>
      <c r="D23" s="26" t="s">
        <v>149</v>
      </c>
      <c r="E23" s="26" t="s">
        <v>152</v>
      </c>
      <c r="F23" s="23" t="s">
        <v>134</v>
      </c>
      <c r="G23" s="27">
        <v>51</v>
      </c>
      <c r="H23" s="28" t="e">
        <f>ROUNDDOWN(#REF!*옵션!$D$11, 0)</f>
        <v>#REF!</v>
      </c>
      <c r="I23" s="28"/>
      <c r="J23" s="28"/>
      <c r="K23" s="28"/>
      <c r="L23" s="28" t="e">
        <f t="shared" si="0"/>
        <v>#REF!</v>
      </c>
      <c r="M23" s="34"/>
    </row>
    <row r="24" spans="2:13" ht="21.6" customHeight="1">
      <c r="B24" s="32" t="s">
        <v>751</v>
      </c>
      <c r="C24" s="26" t="s">
        <v>153</v>
      </c>
      <c r="D24" s="26" t="s">
        <v>149</v>
      </c>
      <c r="E24" s="26" t="s">
        <v>154</v>
      </c>
      <c r="F24" s="23" t="s">
        <v>134</v>
      </c>
      <c r="G24" s="27">
        <v>25</v>
      </c>
      <c r="H24" s="28" t="e">
        <f>ROUNDDOWN(#REF!*옵션!$D$11, 0)</f>
        <v>#REF!</v>
      </c>
      <c r="I24" s="28"/>
      <c r="J24" s="28"/>
      <c r="K24" s="28"/>
      <c r="L24" s="28" t="e">
        <f t="shared" si="0"/>
        <v>#REF!</v>
      </c>
      <c r="M24" s="34"/>
    </row>
    <row r="25" spans="2:13" ht="21.6" customHeight="1">
      <c r="B25" s="32" t="s">
        <v>752</v>
      </c>
      <c r="C25" s="26" t="s">
        <v>155</v>
      </c>
      <c r="D25" s="26" t="s">
        <v>149</v>
      </c>
      <c r="E25" s="26" t="s">
        <v>156</v>
      </c>
      <c r="F25" s="23" t="s">
        <v>134</v>
      </c>
      <c r="G25" s="27">
        <v>11</v>
      </c>
      <c r="H25" s="28" t="e">
        <f>ROUNDDOWN(#REF!*옵션!$D$11, 0)</f>
        <v>#REF!</v>
      </c>
      <c r="I25" s="28"/>
      <c r="J25" s="28"/>
      <c r="K25" s="28"/>
      <c r="L25" s="28" t="e">
        <f t="shared" si="0"/>
        <v>#REF!</v>
      </c>
      <c r="M25" s="34"/>
    </row>
    <row r="26" spans="2:13" ht="21.6" customHeight="1">
      <c r="B26" s="32" t="s">
        <v>753</v>
      </c>
      <c r="C26" s="26" t="s">
        <v>157</v>
      </c>
      <c r="D26" s="26" t="s">
        <v>149</v>
      </c>
      <c r="E26" s="26" t="s">
        <v>158</v>
      </c>
      <c r="F26" s="23" t="s">
        <v>134</v>
      </c>
      <c r="G26" s="27">
        <v>26</v>
      </c>
      <c r="H26" s="28" t="e">
        <f>ROUNDDOWN(#REF!*옵션!$D$11, 0)</f>
        <v>#REF!</v>
      </c>
      <c r="I26" s="28"/>
      <c r="J26" s="28"/>
      <c r="K26" s="28"/>
      <c r="L26" s="28" t="e">
        <f t="shared" si="0"/>
        <v>#REF!</v>
      </c>
      <c r="M26" s="34"/>
    </row>
    <row r="27" spans="2:13" ht="21.6" customHeight="1">
      <c r="B27" s="32" t="s">
        <v>754</v>
      </c>
      <c r="C27" s="26" t="s">
        <v>159</v>
      </c>
      <c r="D27" s="26" t="s">
        <v>149</v>
      </c>
      <c r="E27" s="26" t="s">
        <v>160</v>
      </c>
      <c r="F27" s="23" t="s">
        <v>134</v>
      </c>
      <c r="G27" s="27">
        <v>16</v>
      </c>
      <c r="H27" s="28" t="e">
        <f>ROUNDDOWN(#REF!*옵션!$D$11, 0)</f>
        <v>#REF!</v>
      </c>
      <c r="I27" s="28"/>
      <c r="J27" s="28"/>
      <c r="K27" s="28"/>
      <c r="L27" s="28" t="e">
        <f t="shared" si="0"/>
        <v>#REF!</v>
      </c>
      <c r="M27" s="34"/>
    </row>
    <row r="28" spans="2:13" ht="21.6" customHeight="1">
      <c r="B28" s="32" t="s">
        <v>755</v>
      </c>
      <c r="C28" s="26" t="s">
        <v>161</v>
      </c>
      <c r="D28" s="26" t="s">
        <v>149</v>
      </c>
      <c r="E28" s="26" t="s">
        <v>162</v>
      </c>
      <c r="F28" s="23" t="s">
        <v>134</v>
      </c>
      <c r="G28" s="27">
        <v>4</v>
      </c>
      <c r="H28" s="28" t="e">
        <f>ROUNDDOWN(#REF!*옵션!$D$11, 0)</f>
        <v>#REF!</v>
      </c>
      <c r="I28" s="28"/>
      <c r="J28" s="28"/>
      <c r="K28" s="28"/>
      <c r="L28" s="28" t="e">
        <f t="shared" si="0"/>
        <v>#REF!</v>
      </c>
      <c r="M28" s="34"/>
    </row>
    <row r="29" spans="2:13" ht="21.6" customHeight="1">
      <c r="B29" s="32" t="s">
        <v>756</v>
      </c>
      <c r="C29" s="26" t="s">
        <v>163</v>
      </c>
      <c r="D29" s="26" t="s">
        <v>149</v>
      </c>
      <c r="E29" s="26" t="s">
        <v>164</v>
      </c>
      <c r="F29" s="23" t="s">
        <v>134</v>
      </c>
      <c r="G29" s="27">
        <v>1356</v>
      </c>
      <c r="H29" s="28" t="e">
        <f>ROUNDDOWN(#REF!*옵션!$D$11, 0)</f>
        <v>#REF!</v>
      </c>
      <c r="I29" s="28"/>
      <c r="J29" s="28"/>
      <c r="K29" s="28"/>
      <c r="L29" s="28" t="e">
        <f t="shared" si="0"/>
        <v>#REF!</v>
      </c>
      <c r="M29" s="34"/>
    </row>
    <row r="30" spans="2:13" ht="21.6" customHeight="1">
      <c r="B30" s="32" t="s">
        <v>757</v>
      </c>
      <c r="C30" s="26" t="s">
        <v>165</v>
      </c>
      <c r="D30" s="26" t="s">
        <v>149</v>
      </c>
      <c r="E30" s="26" t="s">
        <v>166</v>
      </c>
      <c r="F30" s="23" t="s">
        <v>134</v>
      </c>
      <c r="G30" s="27">
        <v>70</v>
      </c>
      <c r="H30" s="28" t="e">
        <f>ROUNDDOWN(#REF!*옵션!$D$11, 0)</f>
        <v>#REF!</v>
      </c>
      <c r="I30" s="28"/>
      <c r="J30" s="28"/>
      <c r="K30" s="28"/>
      <c r="L30" s="28" t="e">
        <f t="shared" si="0"/>
        <v>#REF!</v>
      </c>
      <c r="M30" s="34"/>
    </row>
    <row r="31" spans="2:13" ht="21.6" customHeight="1">
      <c r="B31" s="32" t="s">
        <v>758</v>
      </c>
      <c r="C31" s="26" t="s">
        <v>167</v>
      </c>
      <c r="D31" s="26" t="s">
        <v>149</v>
      </c>
      <c r="E31" s="26" t="s">
        <v>168</v>
      </c>
      <c r="F31" s="23" t="s">
        <v>134</v>
      </c>
      <c r="G31" s="27">
        <v>58</v>
      </c>
      <c r="H31" s="28" t="e">
        <f>ROUNDDOWN(#REF!*옵션!$D$11, 0)</f>
        <v>#REF!</v>
      </c>
      <c r="I31" s="28"/>
      <c r="J31" s="28"/>
      <c r="K31" s="28"/>
      <c r="L31" s="28" t="e">
        <f t="shared" si="0"/>
        <v>#REF!</v>
      </c>
      <c r="M31" s="34"/>
    </row>
    <row r="32" spans="2:13" ht="21.6" customHeight="1">
      <c r="B32" s="32" t="s">
        <v>759</v>
      </c>
      <c r="C32" s="26" t="s">
        <v>169</v>
      </c>
      <c r="D32" s="26" t="s">
        <v>149</v>
      </c>
      <c r="E32" s="26" t="s">
        <v>170</v>
      </c>
      <c r="F32" s="23" t="s">
        <v>134</v>
      </c>
      <c r="G32" s="27">
        <v>16</v>
      </c>
      <c r="H32" s="28" t="e">
        <f>ROUNDDOWN(#REF!*옵션!$D$11, 0)</f>
        <v>#REF!</v>
      </c>
      <c r="I32" s="28"/>
      <c r="J32" s="28"/>
      <c r="K32" s="28"/>
      <c r="L32" s="28" t="e">
        <f t="shared" si="0"/>
        <v>#REF!</v>
      </c>
      <c r="M32" s="34"/>
    </row>
    <row r="33" spans="2:13" ht="21.6" customHeight="1">
      <c r="B33" s="32" t="s">
        <v>760</v>
      </c>
      <c r="C33" s="26" t="s">
        <v>171</v>
      </c>
      <c r="D33" s="26" t="s">
        <v>149</v>
      </c>
      <c r="E33" s="26" t="s">
        <v>172</v>
      </c>
      <c r="F33" s="23" t="s">
        <v>134</v>
      </c>
      <c r="G33" s="27">
        <v>32</v>
      </c>
      <c r="H33" s="28" t="e">
        <f>ROUNDDOWN(#REF!*옵션!$D$11, 0)</f>
        <v>#REF!</v>
      </c>
      <c r="I33" s="28"/>
      <c r="J33" s="28"/>
      <c r="K33" s="28"/>
      <c r="L33" s="28" t="e">
        <f t="shared" si="0"/>
        <v>#REF!</v>
      </c>
      <c r="M33" s="34"/>
    </row>
    <row r="34" spans="2:13" ht="21.6" customHeight="1">
      <c r="B34" s="32" t="s">
        <v>761</v>
      </c>
      <c r="C34" s="26" t="s">
        <v>173</v>
      </c>
      <c r="D34" s="26" t="s">
        <v>149</v>
      </c>
      <c r="E34" s="26" t="s">
        <v>174</v>
      </c>
      <c r="F34" s="23" t="s">
        <v>134</v>
      </c>
      <c r="G34" s="27">
        <v>12</v>
      </c>
      <c r="H34" s="28" t="e">
        <f>ROUNDDOWN(#REF!*옵션!$D$11, 0)</f>
        <v>#REF!</v>
      </c>
      <c r="I34" s="28"/>
      <c r="J34" s="28"/>
      <c r="K34" s="28"/>
      <c r="L34" s="28" t="e">
        <f t="shared" si="0"/>
        <v>#REF!</v>
      </c>
      <c r="M34" s="34"/>
    </row>
    <row r="35" spans="2:13" ht="21.6" customHeight="1">
      <c r="B35" s="32" t="s">
        <v>762</v>
      </c>
      <c r="C35" s="26" t="s">
        <v>175</v>
      </c>
      <c r="D35" s="26" t="s">
        <v>149</v>
      </c>
      <c r="E35" s="26" t="s">
        <v>176</v>
      </c>
      <c r="F35" s="23" t="s">
        <v>134</v>
      </c>
      <c r="G35" s="27">
        <v>12</v>
      </c>
      <c r="H35" s="28" t="e">
        <f>ROUNDDOWN(#REF!*옵션!$D$11, 0)</f>
        <v>#REF!</v>
      </c>
      <c r="I35" s="28"/>
      <c r="J35" s="28"/>
      <c r="K35" s="28"/>
      <c r="L35" s="28" t="e">
        <f t="shared" si="0"/>
        <v>#REF!</v>
      </c>
      <c r="M35" s="34"/>
    </row>
    <row r="36" spans="2:13" ht="21.6" customHeight="1">
      <c r="B36" s="32" t="s">
        <v>763</v>
      </c>
      <c r="C36" s="26" t="s">
        <v>177</v>
      </c>
      <c r="D36" s="26" t="s">
        <v>178</v>
      </c>
      <c r="E36" s="26" t="s">
        <v>111</v>
      </c>
      <c r="F36" s="23" t="s">
        <v>134</v>
      </c>
      <c r="G36" s="27">
        <v>3</v>
      </c>
      <c r="H36" s="28" t="e">
        <f>ROUNDDOWN(#REF!*옵션!$D$11, 0)</f>
        <v>#REF!</v>
      </c>
      <c r="I36" s="28"/>
      <c r="J36" s="28"/>
      <c r="K36" s="28"/>
      <c r="L36" s="28" t="e">
        <f t="shared" si="0"/>
        <v>#REF!</v>
      </c>
      <c r="M36" s="34"/>
    </row>
    <row r="37" spans="2:13" ht="21.6" customHeight="1">
      <c r="B37" s="32" t="s">
        <v>764</v>
      </c>
      <c r="C37" s="26" t="s">
        <v>179</v>
      </c>
      <c r="D37" s="26" t="s">
        <v>178</v>
      </c>
      <c r="E37" s="26" t="s">
        <v>113</v>
      </c>
      <c r="F37" s="23" t="s">
        <v>134</v>
      </c>
      <c r="G37" s="27">
        <v>3</v>
      </c>
      <c r="H37" s="28" t="e">
        <f>ROUNDDOWN(#REF!*옵션!$D$11, 0)</f>
        <v>#REF!</v>
      </c>
      <c r="I37" s="28"/>
      <c r="J37" s="28"/>
      <c r="K37" s="28"/>
      <c r="L37" s="28" t="e">
        <f t="shared" si="0"/>
        <v>#REF!</v>
      </c>
      <c r="M37" s="34"/>
    </row>
    <row r="38" spans="2:13" ht="21.6" customHeight="1">
      <c r="B38" s="32" t="s">
        <v>765</v>
      </c>
      <c r="C38" s="26" t="s">
        <v>180</v>
      </c>
      <c r="D38" s="26" t="s">
        <v>178</v>
      </c>
      <c r="E38" s="26" t="s">
        <v>115</v>
      </c>
      <c r="F38" s="23" t="s">
        <v>134</v>
      </c>
      <c r="G38" s="27">
        <v>20</v>
      </c>
      <c r="H38" s="28" t="e">
        <f>ROUNDDOWN(#REF!*옵션!$D$11, 0)</f>
        <v>#REF!</v>
      </c>
      <c r="I38" s="28"/>
      <c r="J38" s="28"/>
      <c r="K38" s="28"/>
      <c r="L38" s="28" t="e">
        <f t="shared" si="0"/>
        <v>#REF!</v>
      </c>
      <c r="M38" s="34"/>
    </row>
    <row r="39" spans="2:13" ht="21.6" customHeight="1">
      <c r="B39" s="32" t="s">
        <v>766</v>
      </c>
      <c r="C39" s="26" t="s">
        <v>181</v>
      </c>
      <c r="D39" s="26" t="s">
        <v>178</v>
      </c>
      <c r="E39" s="26" t="s">
        <v>117</v>
      </c>
      <c r="F39" s="23" t="s">
        <v>134</v>
      </c>
      <c r="G39" s="27">
        <v>9</v>
      </c>
      <c r="H39" s="28" t="e">
        <f>ROUNDDOWN(#REF!*옵션!$D$11, 0)</f>
        <v>#REF!</v>
      </c>
      <c r="I39" s="28"/>
      <c r="J39" s="28"/>
      <c r="K39" s="28"/>
      <c r="L39" s="28" t="e">
        <f t="shared" si="0"/>
        <v>#REF!</v>
      </c>
      <c r="M39" s="34"/>
    </row>
    <row r="40" spans="2:13" ht="21.6" customHeight="1">
      <c r="B40" s="32" t="s">
        <v>767</v>
      </c>
      <c r="C40" s="26" t="s">
        <v>182</v>
      </c>
      <c r="D40" s="26" t="s">
        <v>183</v>
      </c>
      <c r="E40" s="26" t="s">
        <v>184</v>
      </c>
      <c r="F40" s="23" t="s">
        <v>134</v>
      </c>
      <c r="G40" s="27">
        <v>3</v>
      </c>
      <c r="H40" s="28" t="e">
        <f>ROUNDDOWN(#REF!*옵션!$D$11, 0)</f>
        <v>#REF!</v>
      </c>
      <c r="I40" s="28"/>
      <c r="J40" s="28"/>
      <c r="K40" s="28"/>
      <c r="L40" s="28" t="e">
        <f t="shared" si="0"/>
        <v>#REF!</v>
      </c>
      <c r="M40" s="34"/>
    </row>
    <row r="41" spans="2:13" ht="21.6" customHeight="1">
      <c r="B41" s="32" t="s">
        <v>768</v>
      </c>
      <c r="C41" s="26" t="s">
        <v>185</v>
      </c>
      <c r="D41" s="26" t="s">
        <v>186</v>
      </c>
      <c r="E41" s="26" t="s">
        <v>187</v>
      </c>
      <c r="F41" s="23" t="s">
        <v>134</v>
      </c>
      <c r="G41" s="27">
        <v>31</v>
      </c>
      <c r="H41" s="28" t="e">
        <f>ROUNDDOWN(#REF!*옵션!$D$11, 0)</f>
        <v>#REF!</v>
      </c>
      <c r="I41" s="28"/>
      <c r="J41" s="28"/>
      <c r="K41" s="28"/>
      <c r="L41" s="28" t="e">
        <f t="shared" si="0"/>
        <v>#REF!</v>
      </c>
      <c r="M41" s="34"/>
    </row>
    <row r="42" spans="2:13" ht="21.6" customHeight="1">
      <c r="B42" s="32" t="s">
        <v>769</v>
      </c>
      <c r="C42" s="26" t="s">
        <v>188</v>
      </c>
      <c r="D42" s="26" t="s">
        <v>189</v>
      </c>
      <c r="E42" s="26" t="s">
        <v>190</v>
      </c>
      <c r="F42" s="23" t="s">
        <v>134</v>
      </c>
      <c r="G42" s="27">
        <v>500</v>
      </c>
      <c r="H42" s="28" t="e">
        <f>ROUNDDOWN(#REF!*옵션!$D$11, 0)</f>
        <v>#REF!</v>
      </c>
      <c r="I42" s="28"/>
      <c r="J42" s="28"/>
      <c r="K42" s="28"/>
      <c r="L42" s="28" t="e">
        <f t="shared" si="0"/>
        <v>#REF!</v>
      </c>
      <c r="M42" s="34"/>
    </row>
    <row r="43" spans="2:13" ht="21.6" customHeight="1">
      <c r="B43" s="32" t="s">
        <v>770</v>
      </c>
      <c r="C43" s="26" t="s">
        <v>191</v>
      </c>
      <c r="D43" s="26" t="s">
        <v>189</v>
      </c>
      <c r="E43" s="26" t="s">
        <v>192</v>
      </c>
      <c r="F43" s="23" t="s">
        <v>134</v>
      </c>
      <c r="G43" s="27">
        <v>122</v>
      </c>
      <c r="H43" s="28" t="e">
        <f>ROUNDDOWN(#REF!*옵션!$D$11, 0)</f>
        <v>#REF!</v>
      </c>
      <c r="I43" s="28"/>
      <c r="J43" s="28"/>
      <c r="K43" s="28"/>
      <c r="L43" s="28" t="e">
        <f t="shared" si="0"/>
        <v>#REF!</v>
      </c>
      <c r="M43" s="34"/>
    </row>
    <row r="44" spans="2:13" ht="21.6" customHeight="1">
      <c r="B44" s="32" t="s">
        <v>771</v>
      </c>
      <c r="C44" s="26" t="s">
        <v>193</v>
      </c>
      <c r="D44" s="26" t="s">
        <v>194</v>
      </c>
      <c r="E44" s="26" t="s">
        <v>195</v>
      </c>
      <c r="F44" s="23" t="s">
        <v>134</v>
      </c>
      <c r="G44" s="27">
        <v>31</v>
      </c>
      <c r="H44" s="28" t="e">
        <f>ROUNDDOWN(#REF!*옵션!$D$11, 0)</f>
        <v>#REF!</v>
      </c>
      <c r="I44" s="28"/>
      <c r="J44" s="28"/>
      <c r="K44" s="28"/>
      <c r="L44" s="28" t="e">
        <f t="shared" si="0"/>
        <v>#REF!</v>
      </c>
      <c r="M44" s="34"/>
    </row>
    <row r="45" spans="2:13" ht="21.6" customHeight="1">
      <c r="B45" s="32" t="s">
        <v>772</v>
      </c>
      <c r="C45" s="26" t="s">
        <v>196</v>
      </c>
      <c r="D45" s="26" t="s">
        <v>194</v>
      </c>
      <c r="E45" s="26" t="s">
        <v>197</v>
      </c>
      <c r="F45" s="23" t="s">
        <v>134</v>
      </c>
      <c r="G45" s="27">
        <v>500</v>
      </c>
      <c r="H45" s="28" t="e">
        <f>ROUNDDOWN(#REF!*옵션!$D$11, 0)</f>
        <v>#REF!</v>
      </c>
      <c r="I45" s="28"/>
      <c r="J45" s="28"/>
      <c r="K45" s="28"/>
      <c r="L45" s="28" t="e">
        <f t="shared" si="0"/>
        <v>#REF!</v>
      </c>
      <c r="M45" s="34"/>
    </row>
    <row r="46" spans="2:13" ht="21.6" customHeight="1">
      <c r="B46" s="32" t="s">
        <v>773</v>
      </c>
      <c r="C46" s="26" t="s">
        <v>198</v>
      </c>
      <c r="D46" s="26" t="s">
        <v>194</v>
      </c>
      <c r="E46" s="26" t="s">
        <v>199</v>
      </c>
      <c r="F46" s="23" t="s">
        <v>134</v>
      </c>
      <c r="G46" s="27">
        <v>122</v>
      </c>
      <c r="H46" s="28" t="e">
        <f>ROUNDDOWN(#REF!*옵션!$D$11, 0)</f>
        <v>#REF!</v>
      </c>
      <c r="I46" s="28"/>
      <c r="J46" s="28"/>
      <c r="K46" s="28"/>
      <c r="L46" s="28" t="e">
        <f t="shared" si="0"/>
        <v>#REF!</v>
      </c>
      <c r="M46" s="34"/>
    </row>
    <row r="47" spans="2:13" ht="21.6" customHeight="1">
      <c r="B47" s="32" t="s">
        <v>774</v>
      </c>
      <c r="C47" s="26" t="s">
        <v>200</v>
      </c>
      <c r="D47" s="26" t="s">
        <v>201</v>
      </c>
      <c r="E47" s="26" t="s">
        <v>202</v>
      </c>
      <c r="F47" s="23" t="s">
        <v>203</v>
      </c>
      <c r="G47" s="27">
        <v>763</v>
      </c>
      <c r="H47" s="28" t="e">
        <f>ROUNDDOWN(#REF!*옵션!$D$11, 0)</f>
        <v>#REF!</v>
      </c>
      <c r="I47" s="28"/>
      <c r="J47" s="28"/>
      <c r="K47" s="28"/>
      <c r="L47" s="28" t="e">
        <f t="shared" si="0"/>
        <v>#REF!</v>
      </c>
      <c r="M47" s="34"/>
    </row>
    <row r="48" spans="2:13" ht="21.6" customHeight="1">
      <c r="B48" s="32" t="s">
        <v>775</v>
      </c>
      <c r="C48" s="26" t="s">
        <v>204</v>
      </c>
      <c r="D48" s="26" t="s">
        <v>205</v>
      </c>
      <c r="E48" s="26" t="s">
        <v>206</v>
      </c>
      <c r="F48" s="23" t="s">
        <v>134</v>
      </c>
      <c r="G48" s="27">
        <v>11</v>
      </c>
      <c r="H48" s="28" t="e">
        <f>ROUNDDOWN(#REF!*옵션!$D$11, 0)</f>
        <v>#REF!</v>
      </c>
      <c r="I48" s="28"/>
      <c r="J48" s="28"/>
      <c r="K48" s="28"/>
      <c r="L48" s="28" t="e">
        <f t="shared" si="0"/>
        <v>#REF!</v>
      </c>
      <c r="M48" s="34"/>
    </row>
    <row r="49" spans="2:13" ht="21.6" customHeight="1">
      <c r="B49" s="32" t="s">
        <v>776</v>
      </c>
      <c r="C49" s="26" t="s">
        <v>207</v>
      </c>
      <c r="D49" s="26" t="s">
        <v>205</v>
      </c>
      <c r="E49" s="26" t="s">
        <v>208</v>
      </c>
      <c r="F49" s="23" t="s">
        <v>134</v>
      </c>
      <c r="G49" s="27">
        <v>24</v>
      </c>
      <c r="H49" s="28" t="e">
        <f>ROUNDDOWN(#REF!*옵션!$D$11, 0)</f>
        <v>#REF!</v>
      </c>
      <c r="I49" s="28"/>
      <c r="J49" s="28"/>
      <c r="K49" s="28"/>
      <c r="L49" s="28" t="e">
        <f t="shared" si="0"/>
        <v>#REF!</v>
      </c>
      <c r="M49" s="34"/>
    </row>
    <row r="50" spans="2:13" ht="21.6" customHeight="1">
      <c r="B50" s="32" t="s">
        <v>777</v>
      </c>
      <c r="C50" s="26" t="s">
        <v>209</v>
      </c>
      <c r="D50" s="26" t="s">
        <v>205</v>
      </c>
      <c r="E50" s="26" t="s">
        <v>210</v>
      </c>
      <c r="F50" s="23" t="s">
        <v>134</v>
      </c>
      <c r="G50" s="27">
        <v>6</v>
      </c>
      <c r="H50" s="28" t="e">
        <f>ROUNDDOWN(#REF!*옵션!$D$11, 0)</f>
        <v>#REF!</v>
      </c>
      <c r="I50" s="28"/>
      <c r="J50" s="28"/>
      <c r="K50" s="28"/>
      <c r="L50" s="28" t="e">
        <f t="shared" si="0"/>
        <v>#REF!</v>
      </c>
      <c r="M50" s="34"/>
    </row>
    <row r="51" spans="2:13" ht="21.6" customHeight="1">
      <c r="B51" s="32" t="s">
        <v>778</v>
      </c>
      <c r="C51" s="26" t="s">
        <v>211</v>
      </c>
      <c r="D51" s="26" t="s">
        <v>212</v>
      </c>
      <c r="E51" s="26" t="s">
        <v>213</v>
      </c>
      <c r="F51" s="23" t="s">
        <v>107</v>
      </c>
      <c r="G51" s="27">
        <v>22.05</v>
      </c>
      <c r="H51" s="28" t="e">
        <f>ROUNDDOWN(#REF!*옵션!$D$11, 0)</f>
        <v>#REF!</v>
      </c>
      <c r="I51" s="28"/>
      <c r="J51" s="28"/>
      <c r="K51" s="28"/>
      <c r="L51" s="28" t="e">
        <f t="shared" si="0"/>
        <v>#REF!</v>
      </c>
      <c r="M51" s="34"/>
    </row>
    <row r="52" spans="2:13" ht="21.6" customHeight="1">
      <c r="B52" s="32" t="s">
        <v>779</v>
      </c>
      <c r="C52" s="26" t="s">
        <v>214</v>
      </c>
      <c r="D52" s="26" t="s">
        <v>212</v>
      </c>
      <c r="E52" s="26" t="s">
        <v>215</v>
      </c>
      <c r="F52" s="23" t="s">
        <v>107</v>
      </c>
      <c r="G52" s="27">
        <v>118.65</v>
      </c>
      <c r="H52" s="28" t="e">
        <f>ROUNDDOWN(#REF!*옵션!$D$11, 0)</f>
        <v>#REF!</v>
      </c>
      <c r="I52" s="28"/>
      <c r="J52" s="28"/>
      <c r="K52" s="28"/>
      <c r="L52" s="28" t="e">
        <f t="shared" si="0"/>
        <v>#REF!</v>
      </c>
      <c r="M52" s="34"/>
    </row>
    <row r="53" spans="2:13" ht="21.6" customHeight="1">
      <c r="B53" s="32" t="s">
        <v>780</v>
      </c>
      <c r="C53" s="26" t="s">
        <v>216</v>
      </c>
      <c r="D53" s="26" t="s">
        <v>212</v>
      </c>
      <c r="E53" s="26" t="s">
        <v>217</v>
      </c>
      <c r="F53" s="23" t="s">
        <v>107</v>
      </c>
      <c r="G53" s="27">
        <v>22.05</v>
      </c>
      <c r="H53" s="28" t="e">
        <f>ROUNDDOWN(#REF!*옵션!$D$11, 0)</f>
        <v>#REF!</v>
      </c>
      <c r="I53" s="28"/>
      <c r="J53" s="28"/>
      <c r="K53" s="28"/>
      <c r="L53" s="28" t="e">
        <f t="shared" si="0"/>
        <v>#REF!</v>
      </c>
      <c r="M53" s="34"/>
    </row>
    <row r="54" spans="2:13" ht="21.6" customHeight="1">
      <c r="B54" s="32" t="s">
        <v>781</v>
      </c>
      <c r="C54" s="26" t="s">
        <v>218</v>
      </c>
      <c r="D54" s="26" t="s">
        <v>212</v>
      </c>
      <c r="E54" s="26" t="s">
        <v>219</v>
      </c>
      <c r="F54" s="23" t="s">
        <v>107</v>
      </c>
      <c r="G54" s="27">
        <v>118.65</v>
      </c>
      <c r="H54" s="28" t="e">
        <f>ROUNDDOWN(#REF!*옵션!$D$11, 0)</f>
        <v>#REF!</v>
      </c>
      <c r="I54" s="28"/>
      <c r="J54" s="28"/>
      <c r="K54" s="28"/>
      <c r="L54" s="28" t="e">
        <f t="shared" si="0"/>
        <v>#REF!</v>
      </c>
      <c r="M54" s="34"/>
    </row>
    <row r="55" spans="2:13" ht="21.6" customHeight="1">
      <c r="B55" s="32" t="s">
        <v>782</v>
      </c>
      <c r="C55" s="26" t="s">
        <v>220</v>
      </c>
      <c r="D55" s="26" t="s">
        <v>221</v>
      </c>
      <c r="E55" s="26" t="s">
        <v>222</v>
      </c>
      <c r="F55" s="23" t="s">
        <v>134</v>
      </c>
      <c r="G55" s="27">
        <v>7</v>
      </c>
      <c r="H55" s="28" t="e">
        <f>ROUNDDOWN(#REF!*옵션!$D$11, 0)</f>
        <v>#REF!</v>
      </c>
      <c r="I55" s="28"/>
      <c r="J55" s="28"/>
      <c r="K55" s="28"/>
      <c r="L55" s="28" t="e">
        <f t="shared" si="0"/>
        <v>#REF!</v>
      </c>
      <c r="M55" s="34"/>
    </row>
    <row r="56" spans="2:13" ht="21.6" customHeight="1">
      <c r="B56" s="32" t="s">
        <v>783</v>
      </c>
      <c r="C56" s="26" t="s">
        <v>223</v>
      </c>
      <c r="D56" s="26" t="s">
        <v>221</v>
      </c>
      <c r="E56" s="26" t="s">
        <v>224</v>
      </c>
      <c r="F56" s="23" t="s">
        <v>134</v>
      </c>
      <c r="G56" s="27">
        <v>4</v>
      </c>
      <c r="H56" s="28" t="e">
        <f>ROUNDDOWN(#REF!*옵션!$D$11, 0)</f>
        <v>#REF!</v>
      </c>
      <c r="I56" s="28"/>
      <c r="J56" s="28"/>
      <c r="K56" s="28"/>
      <c r="L56" s="28" t="e">
        <f t="shared" si="0"/>
        <v>#REF!</v>
      </c>
      <c r="M56" s="34"/>
    </row>
    <row r="57" spans="2:13" ht="21.6" customHeight="1">
      <c r="B57" s="32" t="s">
        <v>784</v>
      </c>
      <c r="C57" s="26" t="s">
        <v>225</v>
      </c>
      <c r="D57" s="26" t="s">
        <v>221</v>
      </c>
      <c r="E57" s="26" t="s">
        <v>226</v>
      </c>
      <c r="F57" s="23" t="s">
        <v>134</v>
      </c>
      <c r="G57" s="27">
        <v>132</v>
      </c>
      <c r="H57" s="28" t="e">
        <f>ROUNDDOWN(#REF!*옵션!$D$11, 0)</f>
        <v>#REF!</v>
      </c>
      <c r="I57" s="28"/>
      <c r="J57" s="28"/>
      <c r="K57" s="28"/>
      <c r="L57" s="28" t="e">
        <f t="shared" si="0"/>
        <v>#REF!</v>
      </c>
      <c r="M57" s="34"/>
    </row>
    <row r="58" spans="2:13" ht="21.6" customHeight="1">
      <c r="B58" s="32" t="s">
        <v>785</v>
      </c>
      <c r="C58" s="26" t="s">
        <v>227</v>
      </c>
      <c r="D58" s="26" t="s">
        <v>221</v>
      </c>
      <c r="E58" s="26" t="s">
        <v>228</v>
      </c>
      <c r="F58" s="23" t="s">
        <v>134</v>
      </c>
      <c r="G58" s="27">
        <v>5808</v>
      </c>
      <c r="H58" s="28" t="e">
        <f>ROUNDDOWN(#REF!*옵션!$D$11, 0)</f>
        <v>#REF!</v>
      </c>
      <c r="I58" s="28"/>
      <c r="J58" s="28"/>
      <c r="K58" s="28"/>
      <c r="L58" s="28" t="e">
        <f t="shared" si="0"/>
        <v>#REF!</v>
      </c>
      <c r="M58" s="34"/>
    </row>
    <row r="59" spans="2:13" ht="21.6" customHeight="1">
      <c r="B59" s="32" t="s">
        <v>786</v>
      </c>
      <c r="C59" s="26" t="s">
        <v>229</v>
      </c>
      <c r="D59" s="26" t="s">
        <v>221</v>
      </c>
      <c r="E59" s="26" t="s">
        <v>230</v>
      </c>
      <c r="F59" s="23" t="s">
        <v>134</v>
      </c>
      <c r="G59" s="27">
        <v>363</v>
      </c>
      <c r="H59" s="28" t="e">
        <f>ROUNDDOWN(#REF!*옵션!$D$11, 0)</f>
        <v>#REF!</v>
      </c>
      <c r="I59" s="28"/>
      <c r="J59" s="28"/>
      <c r="K59" s="28"/>
      <c r="L59" s="28" t="e">
        <f t="shared" si="0"/>
        <v>#REF!</v>
      </c>
      <c r="M59" s="34"/>
    </row>
    <row r="60" spans="2:13" ht="21.6" customHeight="1">
      <c r="B60" s="32" t="s">
        <v>787</v>
      </c>
      <c r="C60" s="26" t="s">
        <v>231</v>
      </c>
      <c r="D60" s="26" t="s">
        <v>221</v>
      </c>
      <c r="E60" s="26" t="s">
        <v>232</v>
      </c>
      <c r="F60" s="23" t="s">
        <v>134</v>
      </c>
      <c r="G60" s="27">
        <v>922</v>
      </c>
      <c r="H60" s="28" t="e">
        <f>ROUNDDOWN(#REF!*옵션!$D$11, 0)</f>
        <v>#REF!</v>
      </c>
      <c r="I60" s="28"/>
      <c r="J60" s="28"/>
      <c r="K60" s="28"/>
      <c r="L60" s="28" t="e">
        <f t="shared" si="0"/>
        <v>#REF!</v>
      </c>
      <c r="M60" s="34"/>
    </row>
    <row r="61" spans="2:13" ht="21.6" customHeight="1">
      <c r="B61" s="32" t="s">
        <v>788</v>
      </c>
      <c r="C61" s="26" t="s">
        <v>233</v>
      </c>
      <c r="D61" s="26" t="s">
        <v>221</v>
      </c>
      <c r="E61" s="26" t="s">
        <v>234</v>
      </c>
      <c r="F61" s="23" t="s">
        <v>134</v>
      </c>
      <c r="G61" s="27">
        <v>922</v>
      </c>
      <c r="H61" s="28" t="e">
        <f>ROUNDDOWN(#REF!*옵션!$D$11, 0)</f>
        <v>#REF!</v>
      </c>
      <c r="I61" s="28"/>
      <c r="J61" s="28"/>
      <c r="K61" s="28"/>
      <c r="L61" s="28" t="e">
        <f t="shared" si="0"/>
        <v>#REF!</v>
      </c>
      <c r="M61" s="34"/>
    </row>
    <row r="62" spans="2:13" ht="21.6" customHeight="1">
      <c r="B62" s="32" t="s">
        <v>789</v>
      </c>
      <c r="C62" s="26" t="s">
        <v>235</v>
      </c>
      <c r="D62" s="26" t="s">
        <v>221</v>
      </c>
      <c r="E62" s="26" t="s">
        <v>236</v>
      </c>
      <c r="F62" s="23" t="s">
        <v>107</v>
      </c>
      <c r="G62" s="27">
        <v>273.60000000000002</v>
      </c>
      <c r="H62" s="28" t="e">
        <f>ROUNDDOWN(#REF!*옵션!$D$11, 0)</f>
        <v>#REF!</v>
      </c>
      <c r="I62" s="28"/>
      <c r="J62" s="28"/>
      <c r="K62" s="28"/>
      <c r="L62" s="28" t="e">
        <f t="shared" si="0"/>
        <v>#REF!</v>
      </c>
      <c r="M62" s="34"/>
    </row>
    <row r="63" spans="2:13" ht="21.6" customHeight="1">
      <c r="B63" s="32" t="s">
        <v>790</v>
      </c>
      <c r="C63" s="26" t="s">
        <v>237</v>
      </c>
      <c r="D63" s="26" t="s">
        <v>238</v>
      </c>
      <c r="E63" s="26" t="s">
        <v>239</v>
      </c>
      <c r="F63" s="23" t="s">
        <v>107</v>
      </c>
      <c r="G63" s="27">
        <v>6.3</v>
      </c>
      <c r="H63" s="28" t="e">
        <f>ROUNDDOWN(#REF!*옵션!$D$11, 0)</f>
        <v>#REF!</v>
      </c>
      <c r="I63" s="28"/>
      <c r="J63" s="28"/>
      <c r="K63" s="28"/>
      <c r="L63" s="28" t="e">
        <f t="shared" si="0"/>
        <v>#REF!</v>
      </c>
      <c r="M63" s="34"/>
    </row>
    <row r="64" spans="2:13" ht="21.6" customHeight="1">
      <c r="B64" s="32" t="s">
        <v>791</v>
      </c>
      <c r="C64" s="26" t="s">
        <v>240</v>
      </c>
      <c r="D64" s="26" t="s">
        <v>238</v>
      </c>
      <c r="E64" s="26" t="s">
        <v>241</v>
      </c>
      <c r="F64" s="23" t="s">
        <v>107</v>
      </c>
      <c r="G64" s="27">
        <v>22.05</v>
      </c>
      <c r="H64" s="28" t="e">
        <f>ROUNDDOWN(#REF!*옵션!$D$11, 0)</f>
        <v>#REF!</v>
      </c>
      <c r="I64" s="28"/>
      <c r="J64" s="28"/>
      <c r="K64" s="28"/>
      <c r="L64" s="28" t="e">
        <f t="shared" si="0"/>
        <v>#REF!</v>
      </c>
      <c r="M64" s="34"/>
    </row>
    <row r="65" spans="2:13" ht="21.6" customHeight="1">
      <c r="B65" s="32" t="s">
        <v>792</v>
      </c>
      <c r="C65" s="26" t="s">
        <v>242</v>
      </c>
      <c r="D65" s="26" t="s">
        <v>238</v>
      </c>
      <c r="E65" s="26" t="s">
        <v>243</v>
      </c>
      <c r="F65" s="23" t="s">
        <v>134</v>
      </c>
      <c r="G65" s="27">
        <v>594</v>
      </c>
      <c r="H65" s="28" t="e">
        <f>ROUNDDOWN(#REF!*옵션!$D$11, 0)</f>
        <v>#REF!</v>
      </c>
      <c r="I65" s="28"/>
      <c r="J65" s="28"/>
      <c r="K65" s="28"/>
      <c r="L65" s="28" t="e">
        <f t="shared" si="0"/>
        <v>#REF!</v>
      </c>
      <c r="M65" s="34"/>
    </row>
    <row r="66" spans="2:13" ht="21.6" customHeight="1">
      <c r="B66" s="32" t="s">
        <v>793</v>
      </c>
      <c r="C66" s="26" t="s">
        <v>244</v>
      </c>
      <c r="D66" s="26" t="s">
        <v>245</v>
      </c>
      <c r="E66" s="26" t="s">
        <v>246</v>
      </c>
      <c r="F66" s="23" t="s">
        <v>107</v>
      </c>
      <c r="G66" s="27">
        <v>449.4</v>
      </c>
      <c r="H66" s="28" t="e">
        <f>ROUNDDOWN(#REF!*옵션!$D$11, 0)</f>
        <v>#REF!</v>
      </c>
      <c r="I66" s="28"/>
      <c r="J66" s="28"/>
      <c r="K66" s="28"/>
      <c r="L66" s="28" t="e">
        <f t="shared" si="0"/>
        <v>#REF!</v>
      </c>
      <c r="M66" s="34"/>
    </row>
    <row r="67" spans="2:13" ht="21.6" customHeight="1">
      <c r="B67" s="32" t="s">
        <v>794</v>
      </c>
      <c r="C67" s="26" t="s">
        <v>247</v>
      </c>
      <c r="D67" s="26" t="s">
        <v>245</v>
      </c>
      <c r="E67" s="26" t="s">
        <v>248</v>
      </c>
      <c r="F67" s="23" t="s">
        <v>107</v>
      </c>
      <c r="G67" s="27">
        <v>51.45</v>
      </c>
      <c r="H67" s="28" t="e">
        <f>ROUNDDOWN(#REF!*옵션!$D$11, 0)</f>
        <v>#REF!</v>
      </c>
      <c r="I67" s="28"/>
      <c r="J67" s="28"/>
      <c r="K67" s="28"/>
      <c r="L67" s="28" t="e">
        <f t="shared" si="0"/>
        <v>#REF!</v>
      </c>
      <c r="M67" s="34"/>
    </row>
    <row r="68" spans="2:13" ht="21.6" customHeight="1">
      <c r="B68" s="32" t="s">
        <v>795</v>
      </c>
      <c r="C68" s="26" t="s">
        <v>249</v>
      </c>
      <c r="D68" s="26" t="s">
        <v>245</v>
      </c>
      <c r="E68" s="26" t="s">
        <v>250</v>
      </c>
      <c r="F68" s="23" t="s">
        <v>107</v>
      </c>
      <c r="G68" s="27">
        <v>15.75</v>
      </c>
      <c r="H68" s="28" t="e">
        <f>ROUNDDOWN(#REF!*옵션!$D$11, 0)</f>
        <v>#REF!</v>
      </c>
      <c r="I68" s="28"/>
      <c r="J68" s="28"/>
      <c r="K68" s="28"/>
      <c r="L68" s="28" t="e">
        <f t="shared" ref="L68:L131" si="1">SUM(H68,I68,J68)</f>
        <v>#REF!</v>
      </c>
      <c r="M68" s="34"/>
    </row>
    <row r="69" spans="2:13" ht="21.6" customHeight="1">
      <c r="B69" s="32" t="s">
        <v>796</v>
      </c>
      <c r="C69" s="26" t="s">
        <v>251</v>
      </c>
      <c r="D69" s="26" t="s">
        <v>245</v>
      </c>
      <c r="E69" s="26" t="s">
        <v>252</v>
      </c>
      <c r="F69" s="23" t="s">
        <v>107</v>
      </c>
      <c r="G69" s="27">
        <v>15.75</v>
      </c>
      <c r="H69" s="28" t="e">
        <f>ROUNDDOWN(#REF!*옵션!$D$11, 0)</f>
        <v>#REF!</v>
      </c>
      <c r="I69" s="28"/>
      <c r="J69" s="28"/>
      <c r="K69" s="28"/>
      <c r="L69" s="28" t="e">
        <f t="shared" si="1"/>
        <v>#REF!</v>
      </c>
      <c r="M69" s="34"/>
    </row>
    <row r="70" spans="2:13" ht="21.6" customHeight="1">
      <c r="B70" s="32" t="s">
        <v>797</v>
      </c>
      <c r="C70" s="26" t="s">
        <v>253</v>
      </c>
      <c r="D70" s="26" t="s">
        <v>245</v>
      </c>
      <c r="E70" s="26" t="s">
        <v>254</v>
      </c>
      <c r="F70" s="23" t="s">
        <v>107</v>
      </c>
      <c r="G70" s="27">
        <v>68.25</v>
      </c>
      <c r="H70" s="28" t="e">
        <f>ROUNDDOWN(#REF!*옵션!$D$11, 0)</f>
        <v>#REF!</v>
      </c>
      <c r="I70" s="28"/>
      <c r="J70" s="28"/>
      <c r="K70" s="28"/>
      <c r="L70" s="28" t="e">
        <f t="shared" si="1"/>
        <v>#REF!</v>
      </c>
      <c r="M70" s="34"/>
    </row>
    <row r="71" spans="2:13" ht="21.6" customHeight="1">
      <c r="B71" s="32" t="s">
        <v>798</v>
      </c>
      <c r="C71" s="26" t="s">
        <v>255</v>
      </c>
      <c r="D71" s="26" t="s">
        <v>238</v>
      </c>
      <c r="E71" s="26" t="s">
        <v>256</v>
      </c>
      <c r="F71" s="23" t="s">
        <v>134</v>
      </c>
      <c r="G71" s="27">
        <v>6</v>
      </c>
      <c r="H71" s="28" t="e">
        <f>ROUNDDOWN(#REF!*옵션!$D$11, 0)</f>
        <v>#REF!</v>
      </c>
      <c r="I71" s="28"/>
      <c r="J71" s="28"/>
      <c r="K71" s="28"/>
      <c r="L71" s="28" t="e">
        <f t="shared" si="1"/>
        <v>#REF!</v>
      </c>
      <c r="M71" s="34"/>
    </row>
    <row r="72" spans="2:13" ht="21.6" customHeight="1">
      <c r="B72" s="32" t="s">
        <v>799</v>
      </c>
      <c r="C72" s="26" t="s">
        <v>257</v>
      </c>
      <c r="D72" s="26" t="s">
        <v>238</v>
      </c>
      <c r="E72" s="26" t="s">
        <v>258</v>
      </c>
      <c r="F72" s="23" t="s">
        <v>134</v>
      </c>
      <c r="G72" s="27">
        <v>3</v>
      </c>
      <c r="H72" s="28" t="e">
        <f>ROUNDDOWN(#REF!*옵션!$D$11, 0)</f>
        <v>#REF!</v>
      </c>
      <c r="I72" s="28"/>
      <c r="J72" s="28"/>
      <c r="K72" s="28"/>
      <c r="L72" s="28" t="e">
        <f t="shared" si="1"/>
        <v>#REF!</v>
      </c>
      <c r="M72" s="34"/>
    </row>
    <row r="73" spans="2:13" ht="21.6" customHeight="1">
      <c r="B73" s="32" t="s">
        <v>800</v>
      </c>
      <c r="C73" s="26" t="s">
        <v>259</v>
      </c>
      <c r="D73" s="26" t="s">
        <v>238</v>
      </c>
      <c r="E73" s="26" t="s">
        <v>260</v>
      </c>
      <c r="F73" s="23" t="s">
        <v>134</v>
      </c>
      <c r="G73" s="27">
        <v>2</v>
      </c>
      <c r="H73" s="28" t="e">
        <f>ROUNDDOWN(#REF!*옵션!$D$11, 0)</f>
        <v>#REF!</v>
      </c>
      <c r="I73" s="28"/>
      <c r="J73" s="28"/>
      <c r="K73" s="28"/>
      <c r="L73" s="28" t="e">
        <f t="shared" si="1"/>
        <v>#REF!</v>
      </c>
      <c r="M73" s="34"/>
    </row>
    <row r="74" spans="2:13" ht="21.6" customHeight="1">
      <c r="B74" s="32" t="s">
        <v>801</v>
      </c>
      <c r="C74" s="26" t="s">
        <v>261</v>
      </c>
      <c r="D74" s="26" t="s">
        <v>238</v>
      </c>
      <c r="E74" s="26" t="s">
        <v>262</v>
      </c>
      <c r="F74" s="23" t="s">
        <v>134</v>
      </c>
      <c r="G74" s="27">
        <v>2</v>
      </c>
      <c r="H74" s="28" t="e">
        <f>ROUNDDOWN(#REF!*옵션!$D$11, 0)</f>
        <v>#REF!</v>
      </c>
      <c r="I74" s="28"/>
      <c r="J74" s="28"/>
      <c r="K74" s="28"/>
      <c r="L74" s="28" t="e">
        <f t="shared" si="1"/>
        <v>#REF!</v>
      </c>
      <c r="M74" s="34"/>
    </row>
    <row r="75" spans="2:13" ht="21.6" customHeight="1">
      <c r="B75" s="32" t="s">
        <v>802</v>
      </c>
      <c r="C75" s="26" t="s">
        <v>263</v>
      </c>
      <c r="D75" s="26" t="s">
        <v>238</v>
      </c>
      <c r="E75" s="26" t="s">
        <v>264</v>
      </c>
      <c r="F75" s="23" t="s">
        <v>134</v>
      </c>
      <c r="G75" s="27">
        <v>2</v>
      </c>
      <c r="H75" s="28" t="e">
        <f>ROUNDDOWN(#REF!*옵션!$D$11, 0)</f>
        <v>#REF!</v>
      </c>
      <c r="I75" s="28"/>
      <c r="J75" s="28"/>
      <c r="K75" s="28"/>
      <c r="L75" s="28" t="e">
        <f t="shared" si="1"/>
        <v>#REF!</v>
      </c>
      <c r="M75" s="34"/>
    </row>
    <row r="76" spans="2:13" ht="21.6" customHeight="1">
      <c r="B76" s="32" t="s">
        <v>803</v>
      </c>
      <c r="C76" s="26" t="s">
        <v>265</v>
      </c>
      <c r="D76" s="26" t="s">
        <v>238</v>
      </c>
      <c r="E76" s="26" t="s">
        <v>266</v>
      </c>
      <c r="F76" s="23" t="s">
        <v>134</v>
      </c>
      <c r="G76" s="27">
        <v>3</v>
      </c>
      <c r="H76" s="28" t="e">
        <f>ROUNDDOWN(#REF!*옵션!$D$11, 0)</f>
        <v>#REF!</v>
      </c>
      <c r="I76" s="28"/>
      <c r="J76" s="28"/>
      <c r="K76" s="28"/>
      <c r="L76" s="28" t="e">
        <f t="shared" si="1"/>
        <v>#REF!</v>
      </c>
      <c r="M76" s="34"/>
    </row>
    <row r="77" spans="2:13" ht="21.6" customHeight="1">
      <c r="B77" s="32" t="s">
        <v>804</v>
      </c>
      <c r="C77" s="26" t="s">
        <v>267</v>
      </c>
      <c r="D77" s="26" t="s">
        <v>238</v>
      </c>
      <c r="E77" s="26" t="s">
        <v>268</v>
      </c>
      <c r="F77" s="23" t="s">
        <v>134</v>
      </c>
      <c r="G77" s="27">
        <v>1</v>
      </c>
      <c r="H77" s="28" t="e">
        <f>ROUNDDOWN(#REF!*옵션!$D$11, 0)</f>
        <v>#REF!</v>
      </c>
      <c r="I77" s="28"/>
      <c r="J77" s="28"/>
      <c r="K77" s="28"/>
      <c r="L77" s="28" t="e">
        <f t="shared" si="1"/>
        <v>#REF!</v>
      </c>
      <c r="M77" s="34"/>
    </row>
    <row r="78" spans="2:13" ht="21.6" customHeight="1">
      <c r="B78" s="32" t="s">
        <v>805</v>
      </c>
      <c r="C78" s="26" t="s">
        <v>269</v>
      </c>
      <c r="D78" s="26" t="s">
        <v>238</v>
      </c>
      <c r="E78" s="26" t="s">
        <v>270</v>
      </c>
      <c r="F78" s="23" t="s">
        <v>134</v>
      </c>
      <c r="G78" s="27">
        <v>8</v>
      </c>
      <c r="H78" s="28" t="e">
        <f>ROUNDDOWN(#REF!*옵션!$D$11, 0)</f>
        <v>#REF!</v>
      </c>
      <c r="I78" s="28"/>
      <c r="J78" s="28"/>
      <c r="K78" s="28"/>
      <c r="L78" s="28" t="e">
        <f t="shared" si="1"/>
        <v>#REF!</v>
      </c>
      <c r="M78" s="34"/>
    </row>
    <row r="79" spans="2:13" ht="21.6" customHeight="1">
      <c r="B79" s="32" t="s">
        <v>806</v>
      </c>
      <c r="C79" s="26" t="s">
        <v>271</v>
      </c>
      <c r="D79" s="26" t="s">
        <v>238</v>
      </c>
      <c r="E79" s="26" t="s">
        <v>272</v>
      </c>
      <c r="F79" s="23" t="s">
        <v>134</v>
      </c>
      <c r="G79" s="27">
        <v>3</v>
      </c>
      <c r="H79" s="28" t="e">
        <f>ROUNDDOWN(#REF!*옵션!$D$11, 0)</f>
        <v>#REF!</v>
      </c>
      <c r="I79" s="28"/>
      <c r="J79" s="28"/>
      <c r="K79" s="28"/>
      <c r="L79" s="28" t="e">
        <f t="shared" si="1"/>
        <v>#REF!</v>
      </c>
      <c r="M79" s="34"/>
    </row>
    <row r="80" spans="2:13" ht="21.6" customHeight="1">
      <c r="B80" s="32" t="s">
        <v>807</v>
      </c>
      <c r="C80" s="26" t="s">
        <v>273</v>
      </c>
      <c r="D80" s="26" t="s">
        <v>238</v>
      </c>
      <c r="E80" s="26" t="s">
        <v>274</v>
      </c>
      <c r="F80" s="23" t="s">
        <v>134</v>
      </c>
      <c r="G80" s="27">
        <v>1</v>
      </c>
      <c r="H80" s="28" t="e">
        <f>ROUNDDOWN(#REF!*옵션!$D$11, 0)</f>
        <v>#REF!</v>
      </c>
      <c r="I80" s="28"/>
      <c r="J80" s="28"/>
      <c r="K80" s="28"/>
      <c r="L80" s="28" t="e">
        <f t="shared" si="1"/>
        <v>#REF!</v>
      </c>
      <c r="M80" s="34"/>
    </row>
    <row r="81" spans="2:13" ht="21.6" customHeight="1">
      <c r="B81" s="32" t="s">
        <v>808</v>
      </c>
      <c r="C81" s="26" t="s">
        <v>275</v>
      </c>
      <c r="D81" s="26" t="s">
        <v>238</v>
      </c>
      <c r="E81" s="26" t="s">
        <v>276</v>
      </c>
      <c r="F81" s="23" t="s">
        <v>134</v>
      </c>
      <c r="G81" s="27">
        <v>3</v>
      </c>
      <c r="H81" s="28" t="e">
        <f>ROUNDDOWN(#REF!*옵션!$D$11, 0)</f>
        <v>#REF!</v>
      </c>
      <c r="I81" s="28"/>
      <c r="J81" s="28"/>
      <c r="K81" s="28"/>
      <c r="L81" s="28" t="e">
        <f t="shared" si="1"/>
        <v>#REF!</v>
      </c>
      <c r="M81" s="34"/>
    </row>
    <row r="82" spans="2:13" ht="21.6" customHeight="1">
      <c r="B82" s="32" t="s">
        <v>809</v>
      </c>
      <c r="C82" s="26" t="s">
        <v>277</v>
      </c>
      <c r="D82" s="26" t="s">
        <v>238</v>
      </c>
      <c r="E82" s="26" t="s">
        <v>278</v>
      </c>
      <c r="F82" s="23" t="s">
        <v>134</v>
      </c>
      <c r="G82" s="27">
        <v>6</v>
      </c>
      <c r="H82" s="28" t="e">
        <f>ROUNDDOWN(#REF!*옵션!$D$11, 0)</f>
        <v>#REF!</v>
      </c>
      <c r="I82" s="28"/>
      <c r="J82" s="28"/>
      <c r="K82" s="28"/>
      <c r="L82" s="28" t="e">
        <f t="shared" si="1"/>
        <v>#REF!</v>
      </c>
      <c r="M82" s="34"/>
    </row>
    <row r="83" spans="2:13" ht="21.6" customHeight="1">
      <c r="B83" s="32" t="s">
        <v>810</v>
      </c>
      <c r="C83" s="26" t="s">
        <v>279</v>
      </c>
      <c r="D83" s="26" t="s">
        <v>238</v>
      </c>
      <c r="E83" s="26" t="s">
        <v>280</v>
      </c>
      <c r="F83" s="23" t="s">
        <v>134</v>
      </c>
      <c r="G83" s="27">
        <v>2</v>
      </c>
      <c r="H83" s="28" t="e">
        <f>ROUNDDOWN(#REF!*옵션!$D$11, 0)</f>
        <v>#REF!</v>
      </c>
      <c r="I83" s="28"/>
      <c r="J83" s="28"/>
      <c r="K83" s="28"/>
      <c r="L83" s="28" t="e">
        <f t="shared" si="1"/>
        <v>#REF!</v>
      </c>
      <c r="M83" s="34"/>
    </row>
    <row r="84" spans="2:13" ht="21.6" customHeight="1">
      <c r="B84" s="32" t="s">
        <v>811</v>
      </c>
      <c r="C84" s="26" t="s">
        <v>281</v>
      </c>
      <c r="D84" s="26" t="s">
        <v>238</v>
      </c>
      <c r="E84" s="26" t="s">
        <v>282</v>
      </c>
      <c r="F84" s="23" t="s">
        <v>134</v>
      </c>
      <c r="G84" s="27">
        <v>4</v>
      </c>
      <c r="H84" s="28" t="e">
        <f>ROUNDDOWN(#REF!*옵션!$D$11, 0)</f>
        <v>#REF!</v>
      </c>
      <c r="I84" s="28"/>
      <c r="J84" s="28"/>
      <c r="K84" s="28"/>
      <c r="L84" s="28" t="e">
        <f t="shared" si="1"/>
        <v>#REF!</v>
      </c>
      <c r="M84" s="34"/>
    </row>
    <row r="85" spans="2:13" ht="21.6" customHeight="1">
      <c r="B85" s="32" t="s">
        <v>812</v>
      </c>
      <c r="C85" s="26" t="s">
        <v>283</v>
      </c>
      <c r="D85" s="26" t="s">
        <v>284</v>
      </c>
      <c r="E85" s="26" t="s">
        <v>285</v>
      </c>
      <c r="F85" s="23" t="s">
        <v>107</v>
      </c>
      <c r="G85" s="27">
        <v>47</v>
      </c>
      <c r="H85" s="28" t="e">
        <f>ROUNDDOWN(#REF!*옵션!$D$11, 0)</f>
        <v>#REF!</v>
      </c>
      <c r="I85" s="28"/>
      <c r="J85" s="28"/>
      <c r="K85" s="28"/>
      <c r="L85" s="28" t="e">
        <f t="shared" si="1"/>
        <v>#REF!</v>
      </c>
      <c r="M85" s="34"/>
    </row>
    <row r="86" spans="2:13" ht="21.6" customHeight="1">
      <c r="B86" s="32" t="s">
        <v>813</v>
      </c>
      <c r="C86" s="26" t="s">
        <v>286</v>
      </c>
      <c r="D86" s="26" t="s">
        <v>287</v>
      </c>
      <c r="E86" s="26" t="s">
        <v>288</v>
      </c>
      <c r="F86" s="23" t="s">
        <v>134</v>
      </c>
      <c r="G86" s="27">
        <v>23</v>
      </c>
      <c r="H86" s="28" t="e">
        <f>ROUNDDOWN(#REF!*옵션!$D$11, 0)</f>
        <v>#REF!</v>
      </c>
      <c r="I86" s="28"/>
      <c r="J86" s="28"/>
      <c r="K86" s="28"/>
      <c r="L86" s="28" t="e">
        <f t="shared" si="1"/>
        <v>#REF!</v>
      </c>
      <c r="M86" s="34"/>
    </row>
    <row r="87" spans="2:13" ht="21.6" customHeight="1">
      <c r="B87" s="32" t="s">
        <v>814</v>
      </c>
      <c r="C87" s="26" t="s">
        <v>289</v>
      </c>
      <c r="D87" s="26" t="s">
        <v>287</v>
      </c>
      <c r="E87" s="26" t="s">
        <v>290</v>
      </c>
      <c r="F87" s="23" t="s">
        <v>134</v>
      </c>
      <c r="G87" s="27">
        <v>4</v>
      </c>
      <c r="H87" s="28" t="e">
        <f>ROUNDDOWN(#REF!*옵션!$D$11, 0)</f>
        <v>#REF!</v>
      </c>
      <c r="I87" s="28"/>
      <c r="J87" s="28"/>
      <c r="K87" s="28"/>
      <c r="L87" s="28" t="e">
        <f t="shared" si="1"/>
        <v>#REF!</v>
      </c>
      <c r="M87" s="34"/>
    </row>
    <row r="88" spans="2:13" ht="21.6" customHeight="1">
      <c r="B88" s="32" t="s">
        <v>815</v>
      </c>
      <c r="C88" s="26" t="s">
        <v>291</v>
      </c>
      <c r="D88" s="26" t="s">
        <v>287</v>
      </c>
      <c r="E88" s="26" t="s">
        <v>292</v>
      </c>
      <c r="F88" s="23" t="s">
        <v>134</v>
      </c>
      <c r="G88" s="27">
        <v>2</v>
      </c>
      <c r="H88" s="28" t="e">
        <f>ROUNDDOWN(#REF!*옵션!$D$11, 0)</f>
        <v>#REF!</v>
      </c>
      <c r="I88" s="28"/>
      <c r="J88" s="28"/>
      <c r="K88" s="28"/>
      <c r="L88" s="28" t="e">
        <f t="shared" si="1"/>
        <v>#REF!</v>
      </c>
      <c r="M88" s="34"/>
    </row>
    <row r="89" spans="2:13" ht="21.6" customHeight="1">
      <c r="B89" s="32" t="s">
        <v>816</v>
      </c>
      <c r="C89" s="26" t="s">
        <v>293</v>
      </c>
      <c r="D89" s="26" t="s">
        <v>287</v>
      </c>
      <c r="E89" s="26" t="s">
        <v>294</v>
      </c>
      <c r="F89" s="23" t="s">
        <v>134</v>
      </c>
      <c r="G89" s="27">
        <v>5</v>
      </c>
      <c r="H89" s="28" t="e">
        <f>ROUNDDOWN(#REF!*옵션!$D$11, 0)</f>
        <v>#REF!</v>
      </c>
      <c r="I89" s="28"/>
      <c r="J89" s="28"/>
      <c r="K89" s="28"/>
      <c r="L89" s="28" t="e">
        <f t="shared" si="1"/>
        <v>#REF!</v>
      </c>
      <c r="M89" s="34"/>
    </row>
    <row r="90" spans="2:13" ht="21.6" customHeight="1">
      <c r="B90" s="32" t="s">
        <v>817</v>
      </c>
      <c r="C90" s="26" t="s">
        <v>295</v>
      </c>
      <c r="D90" s="26" t="s">
        <v>287</v>
      </c>
      <c r="E90" s="26" t="s">
        <v>296</v>
      </c>
      <c r="F90" s="23" t="s">
        <v>134</v>
      </c>
      <c r="G90" s="27">
        <v>6</v>
      </c>
      <c r="H90" s="28" t="e">
        <f>ROUNDDOWN(#REF!*옵션!$D$11, 0)</f>
        <v>#REF!</v>
      </c>
      <c r="I90" s="28"/>
      <c r="J90" s="28"/>
      <c r="K90" s="28"/>
      <c r="L90" s="28" t="e">
        <f t="shared" si="1"/>
        <v>#REF!</v>
      </c>
      <c r="M90" s="34"/>
    </row>
    <row r="91" spans="2:13" ht="21.6" customHeight="1">
      <c r="B91" s="32" t="s">
        <v>818</v>
      </c>
      <c r="C91" s="26" t="s">
        <v>297</v>
      </c>
      <c r="D91" s="26" t="s">
        <v>287</v>
      </c>
      <c r="E91" s="26" t="s">
        <v>298</v>
      </c>
      <c r="F91" s="23" t="s">
        <v>134</v>
      </c>
      <c r="G91" s="27">
        <v>12</v>
      </c>
      <c r="H91" s="28" t="e">
        <f>ROUNDDOWN(#REF!*옵션!$D$11, 0)</f>
        <v>#REF!</v>
      </c>
      <c r="I91" s="28"/>
      <c r="J91" s="28"/>
      <c r="K91" s="28"/>
      <c r="L91" s="28" t="e">
        <f t="shared" si="1"/>
        <v>#REF!</v>
      </c>
      <c r="M91" s="34"/>
    </row>
    <row r="92" spans="2:13" ht="21.6" customHeight="1">
      <c r="B92" s="32" t="s">
        <v>819</v>
      </c>
      <c r="C92" s="26" t="s">
        <v>299</v>
      </c>
      <c r="D92" s="26" t="s">
        <v>287</v>
      </c>
      <c r="E92" s="26" t="s">
        <v>300</v>
      </c>
      <c r="F92" s="23" t="s">
        <v>134</v>
      </c>
      <c r="G92" s="27">
        <v>2216</v>
      </c>
      <c r="H92" s="28" t="e">
        <f>ROUNDDOWN(#REF!*옵션!$D$11, 0)</f>
        <v>#REF!</v>
      </c>
      <c r="I92" s="28"/>
      <c r="J92" s="28"/>
      <c r="K92" s="28"/>
      <c r="L92" s="28" t="e">
        <f t="shared" si="1"/>
        <v>#REF!</v>
      </c>
      <c r="M92" s="34"/>
    </row>
    <row r="93" spans="2:13" ht="21.6" customHeight="1">
      <c r="B93" s="32" t="s">
        <v>820</v>
      </c>
      <c r="C93" s="26" t="s">
        <v>301</v>
      </c>
      <c r="D93" s="26" t="s">
        <v>287</v>
      </c>
      <c r="E93" s="26" t="s">
        <v>302</v>
      </c>
      <c r="F93" s="23" t="s">
        <v>134</v>
      </c>
      <c r="G93" s="27">
        <v>94</v>
      </c>
      <c r="H93" s="28" t="e">
        <f>ROUNDDOWN(#REF!*옵션!$D$11, 0)</f>
        <v>#REF!</v>
      </c>
      <c r="I93" s="28"/>
      <c r="J93" s="28"/>
      <c r="K93" s="28"/>
      <c r="L93" s="28" t="e">
        <f t="shared" si="1"/>
        <v>#REF!</v>
      </c>
      <c r="M93" s="34"/>
    </row>
    <row r="94" spans="2:13" ht="21.6" customHeight="1">
      <c r="B94" s="32" t="s">
        <v>821</v>
      </c>
      <c r="C94" s="26" t="s">
        <v>303</v>
      </c>
      <c r="D94" s="26" t="s">
        <v>287</v>
      </c>
      <c r="E94" s="26" t="s">
        <v>304</v>
      </c>
      <c r="F94" s="23" t="s">
        <v>134</v>
      </c>
      <c r="G94" s="27">
        <v>50</v>
      </c>
      <c r="H94" s="28" t="e">
        <f>ROUNDDOWN(#REF!*옵션!$D$11, 0)</f>
        <v>#REF!</v>
      </c>
      <c r="I94" s="28"/>
      <c r="J94" s="28"/>
      <c r="K94" s="28"/>
      <c r="L94" s="28" t="e">
        <f t="shared" si="1"/>
        <v>#REF!</v>
      </c>
      <c r="M94" s="34"/>
    </row>
    <row r="95" spans="2:13" ht="21.6" customHeight="1">
      <c r="B95" s="32" t="s">
        <v>822</v>
      </c>
      <c r="C95" s="26" t="s">
        <v>305</v>
      </c>
      <c r="D95" s="26" t="s">
        <v>287</v>
      </c>
      <c r="E95" s="26" t="s">
        <v>306</v>
      </c>
      <c r="F95" s="23" t="s">
        <v>134</v>
      </c>
      <c r="G95" s="27">
        <v>18</v>
      </c>
      <c r="H95" s="28" t="e">
        <f>ROUNDDOWN(#REF!*옵션!$D$11, 0)</f>
        <v>#REF!</v>
      </c>
      <c r="I95" s="28"/>
      <c r="J95" s="28"/>
      <c r="K95" s="28"/>
      <c r="L95" s="28" t="e">
        <f t="shared" si="1"/>
        <v>#REF!</v>
      </c>
      <c r="M95" s="34"/>
    </row>
    <row r="96" spans="2:13" ht="21.6" customHeight="1">
      <c r="B96" s="32" t="s">
        <v>823</v>
      </c>
      <c r="C96" s="26" t="s">
        <v>307</v>
      </c>
      <c r="D96" s="26" t="s">
        <v>287</v>
      </c>
      <c r="E96" s="26" t="s">
        <v>308</v>
      </c>
      <c r="F96" s="23" t="s">
        <v>134</v>
      </c>
      <c r="G96" s="27">
        <v>31</v>
      </c>
      <c r="H96" s="28" t="e">
        <f>ROUNDDOWN(#REF!*옵션!$D$11, 0)</f>
        <v>#REF!</v>
      </c>
      <c r="I96" s="28"/>
      <c r="J96" s="28"/>
      <c r="K96" s="28"/>
      <c r="L96" s="28" t="e">
        <f t="shared" si="1"/>
        <v>#REF!</v>
      </c>
      <c r="M96" s="34"/>
    </row>
    <row r="97" spans="2:13" ht="21.6" customHeight="1">
      <c r="B97" s="32" t="s">
        <v>824</v>
      </c>
      <c r="C97" s="26" t="s">
        <v>309</v>
      </c>
      <c r="D97" s="26" t="s">
        <v>287</v>
      </c>
      <c r="E97" s="26" t="s">
        <v>310</v>
      </c>
      <c r="F97" s="23" t="s">
        <v>134</v>
      </c>
      <c r="G97" s="27">
        <v>22</v>
      </c>
      <c r="H97" s="28" t="e">
        <f>ROUNDDOWN(#REF!*옵션!$D$11, 0)</f>
        <v>#REF!</v>
      </c>
      <c r="I97" s="28"/>
      <c r="J97" s="28"/>
      <c r="K97" s="28"/>
      <c r="L97" s="28" t="e">
        <f t="shared" si="1"/>
        <v>#REF!</v>
      </c>
      <c r="M97" s="34"/>
    </row>
    <row r="98" spans="2:13" ht="21.6" customHeight="1">
      <c r="B98" s="32" t="s">
        <v>825</v>
      </c>
      <c r="C98" s="26" t="s">
        <v>311</v>
      </c>
      <c r="D98" s="26" t="s">
        <v>287</v>
      </c>
      <c r="E98" s="26" t="s">
        <v>312</v>
      </c>
      <c r="F98" s="23" t="s">
        <v>203</v>
      </c>
      <c r="G98" s="27">
        <v>240</v>
      </c>
      <c r="H98" s="28" t="e">
        <f>ROUNDDOWN(#REF!*옵션!$D$11, 0)</f>
        <v>#REF!</v>
      </c>
      <c r="I98" s="28"/>
      <c r="J98" s="28"/>
      <c r="K98" s="28"/>
      <c r="L98" s="28" t="e">
        <f t="shared" si="1"/>
        <v>#REF!</v>
      </c>
      <c r="M98" s="34"/>
    </row>
    <row r="99" spans="2:13" ht="21.6" customHeight="1">
      <c r="B99" s="32" t="s">
        <v>826</v>
      </c>
      <c r="C99" s="26" t="s">
        <v>313</v>
      </c>
      <c r="D99" s="26" t="s">
        <v>314</v>
      </c>
      <c r="E99" s="26" t="s">
        <v>315</v>
      </c>
      <c r="F99" s="23" t="s">
        <v>134</v>
      </c>
      <c r="G99" s="27">
        <v>3281</v>
      </c>
      <c r="H99" s="28" t="e">
        <f>ROUNDDOWN(#REF!*옵션!$D$11, 0)</f>
        <v>#REF!</v>
      </c>
      <c r="I99" s="28"/>
      <c r="J99" s="28"/>
      <c r="K99" s="28"/>
      <c r="L99" s="28" t="e">
        <f t="shared" si="1"/>
        <v>#REF!</v>
      </c>
      <c r="M99" s="34"/>
    </row>
    <row r="100" spans="2:13" ht="21.6" customHeight="1">
      <c r="B100" s="32" t="s">
        <v>827</v>
      </c>
      <c r="C100" s="26" t="s">
        <v>316</v>
      </c>
      <c r="D100" s="26" t="s">
        <v>314</v>
      </c>
      <c r="E100" s="26" t="s">
        <v>317</v>
      </c>
      <c r="F100" s="23" t="s">
        <v>134</v>
      </c>
      <c r="G100" s="27">
        <v>92</v>
      </c>
      <c r="H100" s="28" t="e">
        <f>ROUNDDOWN(#REF!*옵션!$D$11, 0)</f>
        <v>#REF!</v>
      </c>
      <c r="I100" s="28"/>
      <c r="J100" s="28"/>
      <c r="K100" s="28"/>
      <c r="L100" s="28" t="e">
        <f t="shared" si="1"/>
        <v>#REF!</v>
      </c>
      <c r="M100" s="34"/>
    </row>
    <row r="101" spans="2:13" ht="21.6" customHeight="1">
      <c r="B101" s="32" t="s">
        <v>828</v>
      </c>
      <c r="C101" s="26" t="s">
        <v>318</v>
      </c>
      <c r="D101" s="26" t="s">
        <v>319</v>
      </c>
      <c r="E101" s="26" t="s">
        <v>320</v>
      </c>
      <c r="F101" s="23" t="s">
        <v>134</v>
      </c>
      <c r="G101" s="27">
        <v>3</v>
      </c>
      <c r="H101" s="28" t="e">
        <f>ROUNDDOWN(#REF!*옵션!$D$11, 0)</f>
        <v>#REF!</v>
      </c>
      <c r="I101" s="28"/>
      <c r="J101" s="28"/>
      <c r="K101" s="28"/>
      <c r="L101" s="28" t="e">
        <f t="shared" si="1"/>
        <v>#REF!</v>
      </c>
      <c r="M101" s="34"/>
    </row>
    <row r="102" spans="2:13" ht="21.6" customHeight="1">
      <c r="B102" s="32" t="s">
        <v>829</v>
      </c>
      <c r="C102" s="26" t="s">
        <v>321</v>
      </c>
      <c r="D102" s="26" t="s">
        <v>319</v>
      </c>
      <c r="E102" s="26" t="s">
        <v>322</v>
      </c>
      <c r="F102" s="23" t="s">
        <v>134</v>
      </c>
      <c r="G102" s="27">
        <v>4</v>
      </c>
      <c r="H102" s="28" t="e">
        <f>ROUNDDOWN(#REF!*옵션!$D$11, 0)</f>
        <v>#REF!</v>
      </c>
      <c r="I102" s="28"/>
      <c r="J102" s="28"/>
      <c r="K102" s="28"/>
      <c r="L102" s="28" t="e">
        <f t="shared" si="1"/>
        <v>#REF!</v>
      </c>
      <c r="M102" s="34"/>
    </row>
    <row r="103" spans="2:13" ht="21.6" customHeight="1">
      <c r="B103" s="32" t="s">
        <v>830</v>
      </c>
      <c r="C103" s="26" t="s">
        <v>323</v>
      </c>
      <c r="D103" s="26" t="s">
        <v>324</v>
      </c>
      <c r="E103" s="26" t="s">
        <v>325</v>
      </c>
      <c r="F103" s="23" t="s">
        <v>134</v>
      </c>
      <c r="G103" s="27">
        <v>3177</v>
      </c>
      <c r="H103" s="28" t="e">
        <f>ROUNDDOWN(#REF!*옵션!$D$11, 0)</f>
        <v>#REF!</v>
      </c>
      <c r="I103" s="28"/>
      <c r="J103" s="28"/>
      <c r="K103" s="28"/>
      <c r="L103" s="28" t="e">
        <f t="shared" si="1"/>
        <v>#REF!</v>
      </c>
      <c r="M103" s="34"/>
    </row>
    <row r="104" spans="2:13" ht="21.6" customHeight="1">
      <c r="B104" s="32" t="s">
        <v>831</v>
      </c>
      <c r="C104" s="26" t="s">
        <v>326</v>
      </c>
      <c r="D104" s="26" t="s">
        <v>327</v>
      </c>
      <c r="E104" s="26" t="s">
        <v>328</v>
      </c>
      <c r="F104" s="23" t="s">
        <v>107</v>
      </c>
      <c r="G104" s="27">
        <v>4039.2</v>
      </c>
      <c r="H104" s="28" t="e">
        <f>ROUNDDOWN(#REF!*옵션!$D$11, 0)</f>
        <v>#REF!</v>
      </c>
      <c r="I104" s="28"/>
      <c r="J104" s="28"/>
      <c r="K104" s="28"/>
      <c r="L104" s="28" t="e">
        <f t="shared" si="1"/>
        <v>#REF!</v>
      </c>
      <c r="M104" s="34"/>
    </row>
    <row r="105" spans="2:13" ht="21.6" customHeight="1">
      <c r="B105" s="32" t="s">
        <v>832</v>
      </c>
      <c r="C105" s="26" t="s">
        <v>329</v>
      </c>
      <c r="D105" s="26" t="s">
        <v>327</v>
      </c>
      <c r="E105" s="26" t="s">
        <v>330</v>
      </c>
      <c r="F105" s="23" t="s">
        <v>107</v>
      </c>
      <c r="G105" s="27">
        <v>14242.8</v>
      </c>
      <c r="H105" s="28" t="e">
        <f>ROUNDDOWN(#REF!*옵션!$D$11, 0)</f>
        <v>#REF!</v>
      </c>
      <c r="I105" s="28"/>
      <c r="J105" s="28"/>
      <c r="K105" s="28"/>
      <c r="L105" s="28" t="e">
        <f t="shared" si="1"/>
        <v>#REF!</v>
      </c>
      <c r="M105" s="34"/>
    </row>
    <row r="106" spans="2:13" ht="21.6" customHeight="1">
      <c r="B106" s="32" t="s">
        <v>833</v>
      </c>
      <c r="C106" s="26" t="s">
        <v>331</v>
      </c>
      <c r="D106" s="26" t="s">
        <v>332</v>
      </c>
      <c r="E106" s="26" t="s">
        <v>333</v>
      </c>
      <c r="F106" s="23" t="s">
        <v>107</v>
      </c>
      <c r="G106" s="27">
        <v>1083.5</v>
      </c>
      <c r="H106" s="28" t="e">
        <f>ROUNDDOWN(#REF!*옵션!$D$11, 0)</f>
        <v>#REF!</v>
      </c>
      <c r="I106" s="28"/>
      <c r="J106" s="28"/>
      <c r="K106" s="28"/>
      <c r="L106" s="28" t="e">
        <f t="shared" si="1"/>
        <v>#REF!</v>
      </c>
      <c r="M106" s="34"/>
    </row>
    <row r="107" spans="2:13" ht="21.6" customHeight="1">
      <c r="B107" s="32" t="s">
        <v>834</v>
      </c>
      <c r="C107" s="26" t="s">
        <v>334</v>
      </c>
      <c r="D107" s="26" t="s">
        <v>332</v>
      </c>
      <c r="E107" s="26" t="s">
        <v>335</v>
      </c>
      <c r="F107" s="23" t="s">
        <v>107</v>
      </c>
      <c r="G107" s="27">
        <v>63.8</v>
      </c>
      <c r="H107" s="28" t="e">
        <f>ROUNDDOWN(#REF!*옵션!$D$11, 0)</f>
        <v>#REF!</v>
      </c>
      <c r="I107" s="28"/>
      <c r="J107" s="28"/>
      <c r="K107" s="28"/>
      <c r="L107" s="28" t="e">
        <f t="shared" si="1"/>
        <v>#REF!</v>
      </c>
      <c r="M107" s="34"/>
    </row>
    <row r="108" spans="2:13" ht="21.6" customHeight="1">
      <c r="B108" s="32" t="s">
        <v>835</v>
      </c>
      <c r="C108" s="26" t="s">
        <v>336</v>
      </c>
      <c r="D108" s="26" t="s">
        <v>332</v>
      </c>
      <c r="E108" s="26" t="s">
        <v>337</v>
      </c>
      <c r="F108" s="23" t="s">
        <v>107</v>
      </c>
      <c r="G108" s="27">
        <v>19.8</v>
      </c>
      <c r="H108" s="28" t="e">
        <f>ROUNDDOWN(#REF!*옵션!$D$11, 0)</f>
        <v>#REF!</v>
      </c>
      <c r="I108" s="28"/>
      <c r="J108" s="28"/>
      <c r="K108" s="28"/>
      <c r="L108" s="28" t="e">
        <f t="shared" si="1"/>
        <v>#REF!</v>
      </c>
      <c r="M108" s="34"/>
    </row>
    <row r="109" spans="2:13" ht="21.6" customHeight="1">
      <c r="B109" s="32" t="s">
        <v>836</v>
      </c>
      <c r="C109" s="26" t="s">
        <v>338</v>
      </c>
      <c r="D109" s="26" t="s">
        <v>332</v>
      </c>
      <c r="E109" s="26" t="s">
        <v>339</v>
      </c>
      <c r="F109" s="23" t="s">
        <v>107</v>
      </c>
      <c r="G109" s="27">
        <v>90.2</v>
      </c>
      <c r="H109" s="28" t="e">
        <f>ROUNDDOWN(#REF!*옵션!$D$11, 0)</f>
        <v>#REF!</v>
      </c>
      <c r="I109" s="28"/>
      <c r="J109" s="28"/>
      <c r="K109" s="28"/>
      <c r="L109" s="28" t="e">
        <f t="shared" si="1"/>
        <v>#REF!</v>
      </c>
      <c r="M109" s="34"/>
    </row>
    <row r="110" spans="2:13" ht="21.6" customHeight="1">
      <c r="B110" s="32" t="s">
        <v>837</v>
      </c>
      <c r="C110" s="26" t="s">
        <v>340</v>
      </c>
      <c r="D110" s="26" t="s">
        <v>332</v>
      </c>
      <c r="E110" s="26" t="s">
        <v>341</v>
      </c>
      <c r="F110" s="23" t="s">
        <v>107</v>
      </c>
      <c r="G110" s="27">
        <v>110</v>
      </c>
      <c r="H110" s="28" t="e">
        <f>ROUNDDOWN(#REF!*옵션!$D$11, 0)</f>
        <v>#REF!</v>
      </c>
      <c r="I110" s="28"/>
      <c r="J110" s="28"/>
      <c r="K110" s="28"/>
      <c r="L110" s="28" t="e">
        <f t="shared" si="1"/>
        <v>#REF!</v>
      </c>
      <c r="M110" s="34"/>
    </row>
    <row r="111" spans="2:13" ht="21.6" customHeight="1">
      <c r="B111" s="32" t="s">
        <v>838</v>
      </c>
      <c r="C111" s="26" t="s">
        <v>342</v>
      </c>
      <c r="D111" s="26" t="s">
        <v>332</v>
      </c>
      <c r="E111" s="26" t="s">
        <v>343</v>
      </c>
      <c r="F111" s="23" t="s">
        <v>107</v>
      </c>
      <c r="G111" s="27">
        <v>16.5</v>
      </c>
      <c r="H111" s="28" t="e">
        <f>ROUNDDOWN(#REF!*옵션!$D$11, 0)</f>
        <v>#REF!</v>
      </c>
      <c r="I111" s="28"/>
      <c r="J111" s="28"/>
      <c r="K111" s="28"/>
      <c r="L111" s="28" t="e">
        <f t="shared" si="1"/>
        <v>#REF!</v>
      </c>
      <c r="M111" s="34"/>
    </row>
    <row r="112" spans="2:13" ht="21.6" customHeight="1">
      <c r="B112" s="32" t="s">
        <v>839</v>
      </c>
      <c r="C112" s="26" t="s">
        <v>344</v>
      </c>
      <c r="D112" s="26" t="s">
        <v>332</v>
      </c>
      <c r="E112" s="26" t="s">
        <v>345</v>
      </c>
      <c r="F112" s="23" t="s">
        <v>107</v>
      </c>
      <c r="G112" s="27">
        <v>51.7</v>
      </c>
      <c r="H112" s="28" t="e">
        <f>ROUNDDOWN(#REF!*옵션!$D$11, 0)</f>
        <v>#REF!</v>
      </c>
      <c r="I112" s="28"/>
      <c r="J112" s="28"/>
      <c r="K112" s="28"/>
      <c r="L112" s="28" t="e">
        <f t="shared" si="1"/>
        <v>#REF!</v>
      </c>
      <c r="M112" s="34"/>
    </row>
    <row r="113" spans="2:13" ht="21.6" customHeight="1">
      <c r="B113" s="32" t="s">
        <v>840</v>
      </c>
      <c r="C113" s="26" t="s">
        <v>346</v>
      </c>
      <c r="D113" s="26" t="s">
        <v>332</v>
      </c>
      <c r="E113" s="26" t="s">
        <v>347</v>
      </c>
      <c r="F113" s="23" t="s">
        <v>107</v>
      </c>
      <c r="G113" s="27">
        <v>774.4</v>
      </c>
      <c r="H113" s="28" t="e">
        <f>ROUNDDOWN(#REF!*옵션!$D$11, 0)</f>
        <v>#REF!</v>
      </c>
      <c r="I113" s="28"/>
      <c r="J113" s="28"/>
      <c r="K113" s="28"/>
      <c r="L113" s="28" t="e">
        <f t="shared" si="1"/>
        <v>#REF!</v>
      </c>
      <c r="M113" s="34"/>
    </row>
    <row r="114" spans="2:13" ht="21.6" customHeight="1">
      <c r="B114" s="32" t="s">
        <v>841</v>
      </c>
      <c r="C114" s="26" t="s">
        <v>348</v>
      </c>
      <c r="D114" s="26" t="s">
        <v>349</v>
      </c>
      <c r="E114" s="26" t="s">
        <v>350</v>
      </c>
      <c r="F114" s="23" t="s">
        <v>107</v>
      </c>
      <c r="G114" s="27">
        <v>1323</v>
      </c>
      <c r="H114" s="28" t="e">
        <f>ROUNDDOWN(#REF!*옵션!$D$11, 0)</f>
        <v>#REF!</v>
      </c>
      <c r="I114" s="28"/>
      <c r="J114" s="28"/>
      <c r="K114" s="28"/>
      <c r="L114" s="28" t="e">
        <f t="shared" si="1"/>
        <v>#REF!</v>
      </c>
      <c r="M114" s="34"/>
    </row>
    <row r="115" spans="2:13" ht="21.6" customHeight="1">
      <c r="B115" s="32" t="s">
        <v>842</v>
      </c>
      <c r="C115" s="26" t="s">
        <v>351</v>
      </c>
      <c r="D115" s="26" t="s">
        <v>349</v>
      </c>
      <c r="E115" s="26" t="s">
        <v>352</v>
      </c>
      <c r="F115" s="23" t="s">
        <v>107</v>
      </c>
      <c r="G115" s="27">
        <v>661.5</v>
      </c>
      <c r="H115" s="28" t="e">
        <f>ROUNDDOWN(#REF!*옵션!$D$11, 0)</f>
        <v>#REF!</v>
      </c>
      <c r="I115" s="28"/>
      <c r="J115" s="28"/>
      <c r="K115" s="28"/>
      <c r="L115" s="28" t="e">
        <f t="shared" si="1"/>
        <v>#REF!</v>
      </c>
      <c r="M115" s="34"/>
    </row>
    <row r="116" spans="2:13" ht="21.6" customHeight="1">
      <c r="B116" s="32" t="s">
        <v>843</v>
      </c>
      <c r="C116" s="26" t="s">
        <v>353</v>
      </c>
      <c r="D116" s="26" t="s">
        <v>354</v>
      </c>
      <c r="E116" s="26" t="s">
        <v>355</v>
      </c>
      <c r="F116" s="23" t="s">
        <v>107</v>
      </c>
      <c r="G116" s="27">
        <v>973.35</v>
      </c>
      <c r="H116" s="28" t="e">
        <f>ROUNDDOWN(#REF!*옵션!$D$11, 0)</f>
        <v>#REF!</v>
      </c>
      <c r="I116" s="28"/>
      <c r="J116" s="28"/>
      <c r="K116" s="28"/>
      <c r="L116" s="28" t="e">
        <f t="shared" si="1"/>
        <v>#REF!</v>
      </c>
      <c r="M116" s="34"/>
    </row>
    <row r="117" spans="2:13" ht="21.6" customHeight="1">
      <c r="B117" s="32" t="s">
        <v>844</v>
      </c>
      <c r="C117" s="26" t="s">
        <v>356</v>
      </c>
      <c r="D117" s="26" t="s">
        <v>354</v>
      </c>
      <c r="E117" s="26" t="s">
        <v>357</v>
      </c>
      <c r="F117" s="23" t="s">
        <v>107</v>
      </c>
      <c r="G117" s="27">
        <v>60.9</v>
      </c>
      <c r="H117" s="28" t="e">
        <f>ROUNDDOWN(#REF!*옵션!$D$11, 0)</f>
        <v>#REF!</v>
      </c>
      <c r="I117" s="28"/>
      <c r="J117" s="28"/>
      <c r="K117" s="28"/>
      <c r="L117" s="28" t="e">
        <f t="shared" si="1"/>
        <v>#REF!</v>
      </c>
      <c r="M117" s="34"/>
    </row>
    <row r="118" spans="2:13" ht="21.6" customHeight="1">
      <c r="B118" s="32" t="s">
        <v>845</v>
      </c>
      <c r="C118" s="26" t="s">
        <v>358</v>
      </c>
      <c r="D118" s="26" t="s">
        <v>354</v>
      </c>
      <c r="E118" s="26" t="s">
        <v>359</v>
      </c>
      <c r="F118" s="23" t="s">
        <v>107</v>
      </c>
      <c r="G118" s="27">
        <v>10.5</v>
      </c>
      <c r="H118" s="28" t="e">
        <f>ROUNDDOWN(#REF!*옵션!$D$11, 0)</f>
        <v>#REF!</v>
      </c>
      <c r="I118" s="28"/>
      <c r="J118" s="28"/>
      <c r="K118" s="28"/>
      <c r="L118" s="28" t="e">
        <f t="shared" si="1"/>
        <v>#REF!</v>
      </c>
      <c r="M118" s="34"/>
    </row>
    <row r="119" spans="2:13" ht="21.6" customHeight="1">
      <c r="B119" s="32" t="s">
        <v>846</v>
      </c>
      <c r="C119" s="26" t="s">
        <v>360</v>
      </c>
      <c r="D119" s="26" t="s">
        <v>354</v>
      </c>
      <c r="E119" s="26" t="s">
        <v>361</v>
      </c>
      <c r="F119" s="23" t="s">
        <v>107</v>
      </c>
      <c r="G119" s="27">
        <v>18.899999999999999</v>
      </c>
      <c r="H119" s="28" t="e">
        <f>ROUNDDOWN(#REF!*옵션!$D$11, 0)</f>
        <v>#REF!</v>
      </c>
      <c r="I119" s="28"/>
      <c r="J119" s="28"/>
      <c r="K119" s="28"/>
      <c r="L119" s="28" t="e">
        <f t="shared" si="1"/>
        <v>#REF!</v>
      </c>
      <c r="M119" s="34"/>
    </row>
    <row r="120" spans="2:13" ht="21.6" customHeight="1">
      <c r="B120" s="32" t="s">
        <v>847</v>
      </c>
      <c r="C120" s="26" t="s">
        <v>362</v>
      </c>
      <c r="D120" s="26" t="s">
        <v>354</v>
      </c>
      <c r="E120" s="26" t="s">
        <v>363</v>
      </c>
      <c r="F120" s="23" t="s">
        <v>107</v>
      </c>
      <c r="G120" s="27">
        <v>484.05</v>
      </c>
      <c r="H120" s="28" t="e">
        <f>ROUNDDOWN(#REF!*옵션!$D$11, 0)</f>
        <v>#REF!</v>
      </c>
      <c r="I120" s="28"/>
      <c r="J120" s="28"/>
      <c r="K120" s="28"/>
      <c r="L120" s="28" t="e">
        <f t="shared" si="1"/>
        <v>#REF!</v>
      </c>
      <c r="M120" s="34"/>
    </row>
    <row r="121" spans="2:13" ht="21.6" customHeight="1">
      <c r="B121" s="32" t="s">
        <v>848</v>
      </c>
      <c r="C121" s="26" t="s">
        <v>364</v>
      </c>
      <c r="D121" s="26" t="s">
        <v>354</v>
      </c>
      <c r="E121" s="26" t="s">
        <v>365</v>
      </c>
      <c r="F121" s="23" t="s">
        <v>107</v>
      </c>
      <c r="G121" s="27">
        <v>147</v>
      </c>
      <c r="H121" s="28" t="e">
        <f>ROUNDDOWN(#REF!*옵션!$D$11, 0)</f>
        <v>#REF!</v>
      </c>
      <c r="I121" s="28"/>
      <c r="J121" s="28"/>
      <c r="K121" s="28"/>
      <c r="L121" s="28" t="e">
        <f t="shared" si="1"/>
        <v>#REF!</v>
      </c>
      <c r="M121" s="34"/>
    </row>
    <row r="122" spans="2:13" ht="21.6" customHeight="1">
      <c r="B122" s="32" t="s">
        <v>849</v>
      </c>
      <c r="C122" s="26" t="s">
        <v>366</v>
      </c>
      <c r="D122" s="26" t="s">
        <v>354</v>
      </c>
      <c r="E122" s="26" t="s">
        <v>367</v>
      </c>
      <c r="F122" s="23" t="s">
        <v>107</v>
      </c>
      <c r="G122" s="27">
        <v>254.1</v>
      </c>
      <c r="H122" s="28" t="e">
        <f>ROUNDDOWN(#REF!*옵션!$D$11, 0)</f>
        <v>#REF!</v>
      </c>
      <c r="I122" s="28"/>
      <c r="J122" s="28"/>
      <c r="K122" s="28"/>
      <c r="L122" s="28" t="e">
        <f t="shared" si="1"/>
        <v>#REF!</v>
      </c>
      <c r="M122" s="34"/>
    </row>
    <row r="123" spans="2:13" ht="21.6" customHeight="1">
      <c r="B123" s="32" t="s">
        <v>850</v>
      </c>
      <c r="C123" s="26" t="s">
        <v>368</v>
      </c>
      <c r="D123" s="26" t="s">
        <v>354</v>
      </c>
      <c r="E123" s="26" t="s">
        <v>369</v>
      </c>
      <c r="F123" s="23" t="s">
        <v>107</v>
      </c>
      <c r="G123" s="27">
        <v>106.05</v>
      </c>
      <c r="H123" s="28" t="e">
        <f>ROUNDDOWN(#REF!*옵션!$D$11, 0)</f>
        <v>#REF!</v>
      </c>
      <c r="I123" s="28"/>
      <c r="J123" s="28"/>
      <c r="K123" s="28"/>
      <c r="L123" s="28" t="e">
        <f t="shared" si="1"/>
        <v>#REF!</v>
      </c>
      <c r="M123" s="34"/>
    </row>
    <row r="124" spans="2:13" ht="21.6" customHeight="1">
      <c r="B124" s="32" t="s">
        <v>851</v>
      </c>
      <c r="C124" s="26" t="s">
        <v>370</v>
      </c>
      <c r="D124" s="26" t="s">
        <v>371</v>
      </c>
      <c r="E124" s="26" t="s">
        <v>372</v>
      </c>
      <c r="F124" s="23" t="s">
        <v>107</v>
      </c>
      <c r="G124" s="27">
        <v>173.25</v>
      </c>
      <c r="H124" s="28" t="e">
        <f>ROUNDDOWN(#REF!*옵션!$D$11, 0)</f>
        <v>#REF!</v>
      </c>
      <c r="I124" s="28"/>
      <c r="J124" s="28"/>
      <c r="K124" s="28"/>
      <c r="L124" s="28" t="e">
        <f t="shared" si="1"/>
        <v>#REF!</v>
      </c>
      <c r="M124" s="34"/>
    </row>
    <row r="125" spans="2:13" ht="21.6" customHeight="1">
      <c r="B125" s="32" t="s">
        <v>852</v>
      </c>
      <c r="C125" s="26" t="s">
        <v>373</v>
      </c>
      <c r="D125" s="26" t="s">
        <v>374</v>
      </c>
      <c r="E125" s="26" t="s">
        <v>375</v>
      </c>
      <c r="F125" s="23" t="s">
        <v>107</v>
      </c>
      <c r="G125" s="27">
        <v>99.75</v>
      </c>
      <c r="H125" s="28" t="e">
        <f>ROUNDDOWN(#REF!*옵션!$D$11, 0)</f>
        <v>#REF!</v>
      </c>
      <c r="I125" s="28"/>
      <c r="J125" s="28"/>
      <c r="K125" s="28"/>
      <c r="L125" s="28" t="e">
        <f t="shared" si="1"/>
        <v>#REF!</v>
      </c>
      <c r="M125" s="34"/>
    </row>
    <row r="126" spans="2:13" ht="21.6" customHeight="1">
      <c r="B126" s="32" t="s">
        <v>853</v>
      </c>
      <c r="C126" s="26" t="s">
        <v>376</v>
      </c>
      <c r="D126" s="26" t="s">
        <v>374</v>
      </c>
      <c r="E126" s="26" t="s">
        <v>377</v>
      </c>
      <c r="F126" s="23" t="s">
        <v>107</v>
      </c>
      <c r="G126" s="27">
        <v>3562.65</v>
      </c>
      <c r="H126" s="28" t="e">
        <f>ROUNDDOWN(#REF!*옵션!$D$11, 0)</f>
        <v>#REF!</v>
      </c>
      <c r="I126" s="28"/>
      <c r="J126" s="28"/>
      <c r="K126" s="28"/>
      <c r="L126" s="28" t="e">
        <f t="shared" si="1"/>
        <v>#REF!</v>
      </c>
      <c r="M126" s="34"/>
    </row>
    <row r="127" spans="2:13" ht="21.6" customHeight="1">
      <c r="B127" s="32" t="s">
        <v>854</v>
      </c>
      <c r="C127" s="26" t="s">
        <v>378</v>
      </c>
      <c r="D127" s="26" t="s">
        <v>374</v>
      </c>
      <c r="E127" s="26" t="s">
        <v>379</v>
      </c>
      <c r="F127" s="23" t="s">
        <v>107</v>
      </c>
      <c r="G127" s="27">
        <v>499.8</v>
      </c>
      <c r="H127" s="28" t="e">
        <f>ROUNDDOWN(#REF!*옵션!$D$11, 0)</f>
        <v>#REF!</v>
      </c>
      <c r="I127" s="28"/>
      <c r="J127" s="28"/>
      <c r="K127" s="28"/>
      <c r="L127" s="28" t="e">
        <f t="shared" si="1"/>
        <v>#REF!</v>
      </c>
      <c r="M127" s="34"/>
    </row>
    <row r="128" spans="2:13" ht="21.6" customHeight="1">
      <c r="B128" s="32" t="s">
        <v>855</v>
      </c>
      <c r="C128" s="26" t="s">
        <v>380</v>
      </c>
      <c r="D128" s="26" t="s">
        <v>374</v>
      </c>
      <c r="E128" s="26" t="s">
        <v>381</v>
      </c>
      <c r="F128" s="23" t="s">
        <v>107</v>
      </c>
      <c r="G128" s="27">
        <v>201.6</v>
      </c>
      <c r="H128" s="28" t="e">
        <f>ROUNDDOWN(#REF!*옵션!$D$11, 0)</f>
        <v>#REF!</v>
      </c>
      <c r="I128" s="28"/>
      <c r="J128" s="28"/>
      <c r="K128" s="28"/>
      <c r="L128" s="28" t="e">
        <f t="shared" si="1"/>
        <v>#REF!</v>
      </c>
      <c r="M128" s="34"/>
    </row>
    <row r="129" spans="2:13" ht="21.6" customHeight="1">
      <c r="B129" s="32" t="s">
        <v>856</v>
      </c>
      <c r="C129" s="26" t="s">
        <v>382</v>
      </c>
      <c r="D129" s="26" t="s">
        <v>374</v>
      </c>
      <c r="E129" s="26" t="s">
        <v>383</v>
      </c>
      <c r="F129" s="23" t="s">
        <v>107</v>
      </c>
      <c r="G129" s="27">
        <v>57.75</v>
      </c>
      <c r="H129" s="28" t="e">
        <f>ROUNDDOWN(#REF!*옵션!$D$11, 0)</f>
        <v>#REF!</v>
      </c>
      <c r="I129" s="28"/>
      <c r="J129" s="28"/>
      <c r="K129" s="28"/>
      <c r="L129" s="28" t="e">
        <f t="shared" si="1"/>
        <v>#REF!</v>
      </c>
      <c r="M129" s="34"/>
    </row>
    <row r="130" spans="2:13" ht="21.6" customHeight="1">
      <c r="B130" s="32" t="s">
        <v>857</v>
      </c>
      <c r="C130" s="26" t="s">
        <v>384</v>
      </c>
      <c r="D130" s="26" t="s">
        <v>374</v>
      </c>
      <c r="E130" s="26" t="s">
        <v>385</v>
      </c>
      <c r="F130" s="23" t="s">
        <v>107</v>
      </c>
      <c r="G130" s="27">
        <v>33.6</v>
      </c>
      <c r="H130" s="28" t="e">
        <f>ROUNDDOWN(#REF!*옵션!$D$11, 0)</f>
        <v>#REF!</v>
      </c>
      <c r="I130" s="28"/>
      <c r="J130" s="28"/>
      <c r="K130" s="28"/>
      <c r="L130" s="28" t="e">
        <f t="shared" si="1"/>
        <v>#REF!</v>
      </c>
      <c r="M130" s="34"/>
    </row>
    <row r="131" spans="2:13" ht="21.6" customHeight="1">
      <c r="B131" s="32" t="s">
        <v>858</v>
      </c>
      <c r="C131" s="26" t="s">
        <v>386</v>
      </c>
      <c r="D131" s="26" t="s">
        <v>374</v>
      </c>
      <c r="E131" s="26" t="s">
        <v>387</v>
      </c>
      <c r="F131" s="23" t="s">
        <v>107</v>
      </c>
      <c r="G131" s="27">
        <v>382.2</v>
      </c>
      <c r="H131" s="28" t="e">
        <f>ROUNDDOWN(#REF!*옵션!$D$11, 0)</f>
        <v>#REF!</v>
      </c>
      <c r="I131" s="28"/>
      <c r="J131" s="28"/>
      <c r="K131" s="28"/>
      <c r="L131" s="28" t="e">
        <f t="shared" si="1"/>
        <v>#REF!</v>
      </c>
      <c r="M131" s="34"/>
    </row>
    <row r="132" spans="2:13" ht="21.6" customHeight="1">
      <c r="B132" s="32" t="s">
        <v>859</v>
      </c>
      <c r="C132" s="26" t="s">
        <v>388</v>
      </c>
      <c r="D132" s="26" t="s">
        <v>389</v>
      </c>
      <c r="E132" s="26" t="s">
        <v>390</v>
      </c>
      <c r="F132" s="23" t="s">
        <v>134</v>
      </c>
      <c r="G132" s="27">
        <v>45</v>
      </c>
      <c r="H132" s="28" t="e">
        <f>ROUNDDOWN(#REF!*옵션!$D$11, 0)</f>
        <v>#REF!</v>
      </c>
      <c r="I132" s="28"/>
      <c r="J132" s="28"/>
      <c r="K132" s="28"/>
      <c r="L132" s="28" t="e">
        <f t="shared" ref="L132:L195" si="2">SUM(H132,I132,J132)</f>
        <v>#REF!</v>
      </c>
      <c r="M132" s="34"/>
    </row>
    <row r="133" spans="2:13" ht="21.6" customHeight="1">
      <c r="B133" s="32" t="s">
        <v>860</v>
      </c>
      <c r="C133" s="26" t="s">
        <v>391</v>
      </c>
      <c r="D133" s="26" t="s">
        <v>389</v>
      </c>
      <c r="E133" s="26" t="s">
        <v>392</v>
      </c>
      <c r="F133" s="23" t="s">
        <v>134</v>
      </c>
      <c r="G133" s="27">
        <v>19</v>
      </c>
      <c r="H133" s="28" t="e">
        <f>ROUNDDOWN(#REF!*옵션!$D$11, 0)</f>
        <v>#REF!</v>
      </c>
      <c r="I133" s="28"/>
      <c r="J133" s="28"/>
      <c r="K133" s="28"/>
      <c r="L133" s="28" t="e">
        <f t="shared" si="2"/>
        <v>#REF!</v>
      </c>
      <c r="M133" s="34"/>
    </row>
    <row r="134" spans="2:13" ht="21.6" customHeight="1">
      <c r="B134" s="32" t="s">
        <v>861</v>
      </c>
      <c r="C134" s="26" t="s">
        <v>393</v>
      </c>
      <c r="D134" s="26" t="s">
        <v>389</v>
      </c>
      <c r="E134" s="26" t="s">
        <v>394</v>
      </c>
      <c r="F134" s="23" t="s">
        <v>134</v>
      </c>
      <c r="G134" s="27">
        <v>21</v>
      </c>
      <c r="H134" s="28" t="e">
        <f>ROUNDDOWN(#REF!*옵션!$D$11, 0)</f>
        <v>#REF!</v>
      </c>
      <c r="I134" s="28"/>
      <c r="J134" s="28"/>
      <c r="K134" s="28"/>
      <c r="L134" s="28" t="e">
        <f t="shared" si="2"/>
        <v>#REF!</v>
      </c>
      <c r="M134" s="34"/>
    </row>
    <row r="135" spans="2:13" ht="21.6" customHeight="1">
      <c r="B135" s="32" t="s">
        <v>862</v>
      </c>
      <c r="C135" s="26" t="s">
        <v>395</v>
      </c>
      <c r="D135" s="26" t="s">
        <v>389</v>
      </c>
      <c r="E135" s="26" t="s">
        <v>396</v>
      </c>
      <c r="F135" s="23" t="s">
        <v>134</v>
      </c>
      <c r="G135" s="27">
        <v>10</v>
      </c>
      <c r="H135" s="28" t="e">
        <f>ROUNDDOWN(#REF!*옵션!$D$11, 0)</f>
        <v>#REF!</v>
      </c>
      <c r="I135" s="28"/>
      <c r="J135" s="28"/>
      <c r="K135" s="28"/>
      <c r="L135" s="28" t="e">
        <f t="shared" si="2"/>
        <v>#REF!</v>
      </c>
      <c r="M135" s="34"/>
    </row>
    <row r="136" spans="2:13" ht="21.6" customHeight="1">
      <c r="B136" s="32" t="s">
        <v>863</v>
      </c>
      <c r="C136" s="26" t="s">
        <v>397</v>
      </c>
      <c r="D136" s="26" t="s">
        <v>389</v>
      </c>
      <c r="E136" s="26" t="s">
        <v>398</v>
      </c>
      <c r="F136" s="23" t="s">
        <v>134</v>
      </c>
      <c r="G136" s="27">
        <v>5</v>
      </c>
      <c r="H136" s="28" t="e">
        <f>ROUNDDOWN(#REF!*옵션!$D$11, 0)</f>
        <v>#REF!</v>
      </c>
      <c r="I136" s="28"/>
      <c r="J136" s="28"/>
      <c r="K136" s="28"/>
      <c r="L136" s="28" t="e">
        <f t="shared" si="2"/>
        <v>#REF!</v>
      </c>
      <c r="M136" s="34"/>
    </row>
    <row r="137" spans="2:13" ht="21.6" customHeight="1">
      <c r="B137" s="32" t="s">
        <v>864</v>
      </c>
      <c r="C137" s="26" t="s">
        <v>399</v>
      </c>
      <c r="D137" s="26" t="s">
        <v>389</v>
      </c>
      <c r="E137" s="26" t="s">
        <v>400</v>
      </c>
      <c r="F137" s="23" t="s">
        <v>134</v>
      </c>
      <c r="G137" s="27">
        <v>2</v>
      </c>
      <c r="H137" s="28" t="e">
        <f>ROUNDDOWN(#REF!*옵션!$D$11, 0)</f>
        <v>#REF!</v>
      </c>
      <c r="I137" s="28"/>
      <c r="J137" s="28"/>
      <c r="K137" s="28"/>
      <c r="L137" s="28" t="e">
        <f t="shared" si="2"/>
        <v>#REF!</v>
      </c>
      <c r="M137" s="34"/>
    </row>
    <row r="138" spans="2:13" ht="21.6" customHeight="1">
      <c r="B138" s="32" t="s">
        <v>865</v>
      </c>
      <c r="C138" s="26" t="s">
        <v>401</v>
      </c>
      <c r="D138" s="26" t="s">
        <v>389</v>
      </c>
      <c r="E138" s="26" t="s">
        <v>402</v>
      </c>
      <c r="F138" s="23" t="s">
        <v>134</v>
      </c>
      <c r="G138" s="27">
        <v>12</v>
      </c>
      <c r="H138" s="28" t="e">
        <f>ROUNDDOWN(#REF!*옵션!$D$11, 0)</f>
        <v>#REF!</v>
      </c>
      <c r="I138" s="28"/>
      <c r="J138" s="28"/>
      <c r="K138" s="28"/>
      <c r="L138" s="28" t="e">
        <f t="shared" si="2"/>
        <v>#REF!</v>
      </c>
      <c r="M138" s="34"/>
    </row>
    <row r="139" spans="2:13" ht="21.6" customHeight="1">
      <c r="B139" s="32" t="s">
        <v>866</v>
      </c>
      <c r="C139" s="26" t="s">
        <v>403</v>
      </c>
      <c r="D139" s="26" t="s">
        <v>404</v>
      </c>
      <c r="E139" s="26" t="s">
        <v>405</v>
      </c>
      <c r="F139" s="23" t="s">
        <v>134</v>
      </c>
      <c r="G139" s="27">
        <v>4</v>
      </c>
      <c r="H139" s="28" t="e">
        <f>ROUNDDOWN(#REF!*옵션!$D$11, 0)</f>
        <v>#REF!</v>
      </c>
      <c r="I139" s="28"/>
      <c r="J139" s="28"/>
      <c r="K139" s="28"/>
      <c r="L139" s="28" t="e">
        <f t="shared" si="2"/>
        <v>#REF!</v>
      </c>
      <c r="M139" s="34"/>
    </row>
    <row r="140" spans="2:13" ht="21.6" customHeight="1">
      <c r="B140" s="32" t="s">
        <v>867</v>
      </c>
      <c r="C140" s="26" t="s">
        <v>406</v>
      </c>
      <c r="D140" s="26" t="s">
        <v>404</v>
      </c>
      <c r="E140" s="26" t="s">
        <v>407</v>
      </c>
      <c r="F140" s="23" t="s">
        <v>134</v>
      </c>
      <c r="G140" s="27">
        <v>236</v>
      </c>
      <c r="H140" s="28" t="e">
        <f>ROUNDDOWN(#REF!*옵션!$D$11, 0)</f>
        <v>#REF!</v>
      </c>
      <c r="I140" s="28"/>
      <c r="J140" s="28"/>
      <c r="K140" s="28"/>
      <c r="L140" s="28" t="e">
        <f t="shared" si="2"/>
        <v>#REF!</v>
      </c>
      <c r="M140" s="34"/>
    </row>
    <row r="141" spans="2:13" ht="21.6" customHeight="1">
      <c r="B141" s="32" t="s">
        <v>868</v>
      </c>
      <c r="C141" s="26" t="s">
        <v>408</v>
      </c>
      <c r="D141" s="26" t="s">
        <v>409</v>
      </c>
      <c r="E141" s="26" t="s">
        <v>410</v>
      </c>
      <c r="F141" s="23" t="s">
        <v>134</v>
      </c>
      <c r="G141" s="27">
        <v>106</v>
      </c>
      <c r="H141" s="28" t="e">
        <f>ROUNDDOWN(#REF!*옵션!$D$11, 0)</f>
        <v>#REF!</v>
      </c>
      <c r="I141" s="28"/>
      <c r="J141" s="28"/>
      <c r="K141" s="28"/>
      <c r="L141" s="28" t="e">
        <f t="shared" si="2"/>
        <v>#REF!</v>
      </c>
      <c r="M141" s="34"/>
    </row>
    <row r="142" spans="2:13" ht="21.6" customHeight="1">
      <c r="B142" s="32" t="s">
        <v>869</v>
      </c>
      <c r="C142" s="26" t="s">
        <v>411</v>
      </c>
      <c r="D142" s="26" t="s">
        <v>404</v>
      </c>
      <c r="E142" s="26" t="s">
        <v>412</v>
      </c>
      <c r="F142" s="23" t="s">
        <v>134</v>
      </c>
      <c r="G142" s="27">
        <v>4</v>
      </c>
      <c r="H142" s="28" t="e">
        <f>ROUNDDOWN(#REF!*옵션!$D$11, 0)</f>
        <v>#REF!</v>
      </c>
      <c r="I142" s="28"/>
      <c r="J142" s="28"/>
      <c r="K142" s="28"/>
      <c r="L142" s="28" t="e">
        <f t="shared" si="2"/>
        <v>#REF!</v>
      </c>
      <c r="M142" s="34"/>
    </row>
    <row r="143" spans="2:13" ht="21.6" customHeight="1">
      <c r="B143" s="32" t="s">
        <v>870</v>
      </c>
      <c r="C143" s="26" t="s">
        <v>413</v>
      </c>
      <c r="D143" s="26" t="s">
        <v>404</v>
      </c>
      <c r="E143" s="26" t="s">
        <v>414</v>
      </c>
      <c r="F143" s="23" t="s">
        <v>134</v>
      </c>
      <c r="G143" s="27">
        <v>3</v>
      </c>
      <c r="H143" s="28" t="e">
        <f>ROUNDDOWN(#REF!*옵션!$D$11, 0)</f>
        <v>#REF!</v>
      </c>
      <c r="I143" s="28"/>
      <c r="J143" s="28"/>
      <c r="K143" s="28"/>
      <c r="L143" s="28" t="e">
        <f t="shared" si="2"/>
        <v>#REF!</v>
      </c>
      <c r="M143" s="34"/>
    </row>
    <row r="144" spans="2:13" ht="21.6" customHeight="1">
      <c r="B144" s="32" t="s">
        <v>871</v>
      </c>
      <c r="C144" s="26" t="s">
        <v>415</v>
      </c>
      <c r="D144" s="26" t="s">
        <v>416</v>
      </c>
      <c r="E144" s="26" t="s">
        <v>405</v>
      </c>
      <c r="F144" s="23" t="s">
        <v>134</v>
      </c>
      <c r="G144" s="27">
        <v>12</v>
      </c>
      <c r="H144" s="28" t="e">
        <f>ROUNDDOWN(#REF!*옵션!$D$11, 0)</f>
        <v>#REF!</v>
      </c>
      <c r="I144" s="28"/>
      <c r="J144" s="28"/>
      <c r="K144" s="28"/>
      <c r="L144" s="28" t="e">
        <f t="shared" si="2"/>
        <v>#REF!</v>
      </c>
      <c r="M144" s="34"/>
    </row>
    <row r="145" spans="2:13" ht="21.6" customHeight="1">
      <c r="B145" s="32" t="s">
        <v>872</v>
      </c>
      <c r="C145" s="26" t="s">
        <v>417</v>
      </c>
      <c r="D145" s="26" t="s">
        <v>418</v>
      </c>
      <c r="E145" s="26" t="s">
        <v>419</v>
      </c>
      <c r="F145" s="23" t="s">
        <v>134</v>
      </c>
      <c r="G145" s="27">
        <v>3</v>
      </c>
      <c r="H145" s="28" t="e">
        <f>ROUNDDOWN(#REF!*옵션!$D$11, 0)</f>
        <v>#REF!</v>
      </c>
      <c r="I145" s="28"/>
      <c r="J145" s="28"/>
      <c r="K145" s="28"/>
      <c r="L145" s="28" t="e">
        <f t="shared" si="2"/>
        <v>#REF!</v>
      </c>
      <c r="M145" s="34"/>
    </row>
    <row r="146" spans="2:13" ht="21.6" customHeight="1">
      <c r="B146" s="32" t="s">
        <v>873</v>
      </c>
      <c r="C146" s="26" t="s">
        <v>420</v>
      </c>
      <c r="D146" s="26" t="s">
        <v>421</v>
      </c>
      <c r="E146" s="26" t="s">
        <v>422</v>
      </c>
      <c r="F146" s="23" t="s">
        <v>134</v>
      </c>
      <c r="G146" s="27">
        <v>3</v>
      </c>
      <c r="H146" s="28" t="e">
        <f>ROUNDDOWN(#REF!*옵션!$D$11, 0)</f>
        <v>#REF!</v>
      </c>
      <c r="I146" s="28"/>
      <c r="J146" s="28"/>
      <c r="K146" s="28"/>
      <c r="L146" s="28" t="e">
        <f t="shared" si="2"/>
        <v>#REF!</v>
      </c>
      <c r="M146" s="34"/>
    </row>
    <row r="147" spans="2:13" ht="21.6" customHeight="1">
      <c r="B147" s="32" t="s">
        <v>874</v>
      </c>
      <c r="C147" s="26" t="s">
        <v>423</v>
      </c>
      <c r="D147" s="26" t="s">
        <v>424</v>
      </c>
      <c r="E147" s="26" t="s">
        <v>425</v>
      </c>
      <c r="F147" s="23" t="s">
        <v>134</v>
      </c>
      <c r="G147" s="27">
        <v>1</v>
      </c>
      <c r="H147" s="28" t="e">
        <f>ROUNDDOWN(#REF!*옵션!$D$11, 0)</f>
        <v>#REF!</v>
      </c>
      <c r="I147" s="28"/>
      <c r="J147" s="28"/>
      <c r="K147" s="28"/>
      <c r="L147" s="28" t="e">
        <f t="shared" si="2"/>
        <v>#REF!</v>
      </c>
      <c r="M147" s="34"/>
    </row>
    <row r="148" spans="2:13" ht="21.6" customHeight="1">
      <c r="B148" s="32" t="s">
        <v>875</v>
      </c>
      <c r="C148" s="26" t="s">
        <v>426</v>
      </c>
      <c r="D148" s="26" t="s">
        <v>427</v>
      </c>
      <c r="E148" s="26" t="s">
        <v>428</v>
      </c>
      <c r="F148" s="23" t="s">
        <v>134</v>
      </c>
      <c r="G148" s="27">
        <v>1</v>
      </c>
      <c r="H148" s="28" t="e">
        <f>ROUNDDOWN(#REF!*옵션!$D$11, 0)</f>
        <v>#REF!</v>
      </c>
      <c r="I148" s="28"/>
      <c r="J148" s="28"/>
      <c r="K148" s="28"/>
      <c r="L148" s="28" t="e">
        <f t="shared" si="2"/>
        <v>#REF!</v>
      </c>
      <c r="M148" s="34"/>
    </row>
    <row r="149" spans="2:13" ht="21.6" customHeight="1">
      <c r="B149" s="32" t="s">
        <v>876</v>
      </c>
      <c r="C149" s="26" t="s">
        <v>429</v>
      </c>
      <c r="D149" s="26" t="s">
        <v>430</v>
      </c>
      <c r="E149" s="26" t="s">
        <v>431</v>
      </c>
      <c r="F149" s="23" t="s">
        <v>432</v>
      </c>
      <c r="G149" s="27">
        <v>1</v>
      </c>
      <c r="H149" s="28" t="e">
        <f>ROUNDDOWN(#REF!*옵션!$D$11, 0)</f>
        <v>#REF!</v>
      </c>
      <c r="I149" s="28"/>
      <c r="J149" s="28"/>
      <c r="K149" s="28"/>
      <c r="L149" s="28" t="e">
        <f t="shared" si="2"/>
        <v>#REF!</v>
      </c>
      <c r="M149" s="34"/>
    </row>
    <row r="150" spans="2:13" ht="21.6" customHeight="1">
      <c r="B150" s="32" t="s">
        <v>877</v>
      </c>
      <c r="C150" s="26" t="s">
        <v>433</v>
      </c>
      <c r="D150" s="26" t="s">
        <v>434</v>
      </c>
      <c r="E150" s="26" t="s">
        <v>435</v>
      </c>
      <c r="F150" s="23" t="s">
        <v>436</v>
      </c>
      <c r="G150" s="27">
        <v>2</v>
      </c>
      <c r="H150" s="28" t="e">
        <f>ROUNDDOWN(#REF!*옵션!$D$11, 0)</f>
        <v>#REF!</v>
      </c>
      <c r="I150" s="28"/>
      <c r="J150" s="28"/>
      <c r="K150" s="28"/>
      <c r="L150" s="28" t="e">
        <f t="shared" si="2"/>
        <v>#REF!</v>
      </c>
      <c r="M150" s="34"/>
    </row>
    <row r="151" spans="2:13" ht="21.6" customHeight="1">
      <c r="B151" s="32" t="s">
        <v>878</v>
      </c>
      <c r="C151" s="26" t="s">
        <v>437</v>
      </c>
      <c r="D151" s="26" t="s">
        <v>438</v>
      </c>
      <c r="E151" s="26" t="s">
        <v>439</v>
      </c>
      <c r="F151" s="23" t="s">
        <v>203</v>
      </c>
      <c r="G151" s="27">
        <v>2</v>
      </c>
      <c r="H151" s="28" t="e">
        <f>ROUNDDOWN(#REF!*옵션!$D$11, 0)</f>
        <v>#REF!</v>
      </c>
      <c r="I151" s="28"/>
      <c r="J151" s="28"/>
      <c r="K151" s="28"/>
      <c r="L151" s="28" t="e">
        <f t="shared" si="2"/>
        <v>#REF!</v>
      </c>
      <c r="M151" s="34"/>
    </row>
    <row r="152" spans="2:13" ht="21.6" customHeight="1">
      <c r="B152" s="32" t="s">
        <v>879</v>
      </c>
      <c r="C152" s="26" t="s">
        <v>440</v>
      </c>
      <c r="D152" s="26" t="s">
        <v>438</v>
      </c>
      <c r="E152" s="26" t="s">
        <v>441</v>
      </c>
      <c r="F152" s="23" t="s">
        <v>203</v>
      </c>
      <c r="G152" s="27">
        <v>3</v>
      </c>
      <c r="H152" s="28" t="e">
        <f>ROUNDDOWN(#REF!*옵션!$D$11, 0)</f>
        <v>#REF!</v>
      </c>
      <c r="I152" s="28"/>
      <c r="J152" s="28"/>
      <c r="K152" s="28"/>
      <c r="L152" s="28" t="e">
        <f t="shared" si="2"/>
        <v>#REF!</v>
      </c>
      <c r="M152" s="34"/>
    </row>
    <row r="153" spans="2:13" ht="21.6" customHeight="1">
      <c r="B153" s="32" t="s">
        <v>880</v>
      </c>
      <c r="C153" s="26" t="s">
        <v>442</v>
      </c>
      <c r="D153" s="26" t="s">
        <v>443</v>
      </c>
      <c r="E153" s="26" t="s">
        <v>444</v>
      </c>
      <c r="F153" s="23" t="s">
        <v>203</v>
      </c>
      <c r="G153" s="27">
        <v>4</v>
      </c>
      <c r="H153" s="28" t="e">
        <f>ROUNDDOWN(#REF!*옵션!$D$11, 0)</f>
        <v>#REF!</v>
      </c>
      <c r="I153" s="28"/>
      <c r="J153" s="28"/>
      <c r="K153" s="28"/>
      <c r="L153" s="28" t="e">
        <f t="shared" si="2"/>
        <v>#REF!</v>
      </c>
      <c r="M153" s="34"/>
    </row>
    <row r="154" spans="2:13" ht="21.6" customHeight="1">
      <c r="B154" s="32" t="s">
        <v>881</v>
      </c>
      <c r="C154" s="26" t="s">
        <v>445</v>
      </c>
      <c r="D154" s="26" t="s">
        <v>443</v>
      </c>
      <c r="E154" s="26" t="s">
        <v>446</v>
      </c>
      <c r="F154" s="23" t="s">
        <v>203</v>
      </c>
      <c r="G154" s="27">
        <v>2</v>
      </c>
      <c r="H154" s="28" t="e">
        <f>ROUNDDOWN(#REF!*옵션!$D$11, 0)</f>
        <v>#REF!</v>
      </c>
      <c r="I154" s="28"/>
      <c r="J154" s="28"/>
      <c r="K154" s="28"/>
      <c r="L154" s="28" t="e">
        <f t="shared" si="2"/>
        <v>#REF!</v>
      </c>
      <c r="M154" s="34"/>
    </row>
    <row r="155" spans="2:13" ht="21.6" customHeight="1">
      <c r="B155" s="32" t="s">
        <v>882</v>
      </c>
      <c r="C155" s="26" t="s">
        <v>447</v>
      </c>
      <c r="D155" s="26" t="s">
        <v>448</v>
      </c>
      <c r="E155" s="26" t="s">
        <v>449</v>
      </c>
      <c r="F155" s="23" t="s">
        <v>436</v>
      </c>
      <c r="G155" s="27">
        <v>2</v>
      </c>
      <c r="H155" s="28" t="e">
        <f>ROUNDDOWN(#REF!*옵션!$D$11, 0)</f>
        <v>#REF!</v>
      </c>
      <c r="I155" s="28"/>
      <c r="J155" s="28"/>
      <c r="K155" s="28"/>
      <c r="L155" s="28" t="e">
        <f t="shared" si="2"/>
        <v>#REF!</v>
      </c>
      <c r="M155" s="34"/>
    </row>
    <row r="156" spans="2:13" ht="21.6" customHeight="1">
      <c r="B156" s="32" t="s">
        <v>883</v>
      </c>
      <c r="C156" s="26" t="s">
        <v>450</v>
      </c>
      <c r="D156" s="26" t="s">
        <v>451</v>
      </c>
      <c r="E156" s="26"/>
      <c r="F156" s="23" t="s">
        <v>134</v>
      </c>
      <c r="G156" s="27">
        <v>2</v>
      </c>
      <c r="H156" s="28" t="e">
        <f>ROUNDDOWN(#REF!*옵션!$D$11, 0)</f>
        <v>#REF!</v>
      </c>
      <c r="I156" s="28"/>
      <c r="J156" s="28"/>
      <c r="K156" s="28"/>
      <c r="L156" s="28" t="e">
        <f t="shared" si="2"/>
        <v>#REF!</v>
      </c>
      <c r="M156" s="34"/>
    </row>
    <row r="157" spans="2:13" ht="21.6" customHeight="1">
      <c r="B157" s="32" t="s">
        <v>884</v>
      </c>
      <c r="C157" s="26" t="s">
        <v>452</v>
      </c>
      <c r="D157" s="26" t="s">
        <v>453</v>
      </c>
      <c r="E157" s="26" t="s">
        <v>454</v>
      </c>
      <c r="F157" s="23" t="s">
        <v>134</v>
      </c>
      <c r="G157" s="27">
        <v>32</v>
      </c>
      <c r="H157" s="28" t="e">
        <f>ROUNDDOWN(#REF!*옵션!$D$11, 0)</f>
        <v>#REF!</v>
      </c>
      <c r="I157" s="28"/>
      <c r="J157" s="28"/>
      <c r="K157" s="28"/>
      <c r="L157" s="28" t="e">
        <f t="shared" si="2"/>
        <v>#REF!</v>
      </c>
      <c r="M157" s="34"/>
    </row>
    <row r="158" spans="2:13" ht="21.6" customHeight="1">
      <c r="B158" s="32" t="s">
        <v>885</v>
      </c>
      <c r="C158" s="26" t="s">
        <v>455</v>
      </c>
      <c r="D158" s="26" t="s">
        <v>453</v>
      </c>
      <c r="E158" s="26" t="s">
        <v>456</v>
      </c>
      <c r="F158" s="23" t="s">
        <v>134</v>
      </c>
      <c r="G158" s="27">
        <v>16</v>
      </c>
      <c r="H158" s="28" t="e">
        <f>ROUNDDOWN(#REF!*옵션!$D$11, 0)</f>
        <v>#REF!</v>
      </c>
      <c r="I158" s="28"/>
      <c r="J158" s="28"/>
      <c r="K158" s="28"/>
      <c r="L158" s="28" t="e">
        <f t="shared" si="2"/>
        <v>#REF!</v>
      </c>
      <c r="M158" s="34"/>
    </row>
    <row r="159" spans="2:13" ht="21.6" customHeight="1">
      <c r="B159" s="32" t="s">
        <v>886</v>
      </c>
      <c r="C159" s="26" t="s">
        <v>457</v>
      </c>
      <c r="D159" s="26" t="s">
        <v>458</v>
      </c>
      <c r="E159" s="26" t="s">
        <v>459</v>
      </c>
      <c r="F159" s="23" t="s">
        <v>134</v>
      </c>
      <c r="G159" s="27">
        <v>40</v>
      </c>
      <c r="H159" s="28" t="e">
        <f>ROUNDDOWN(#REF!*옵션!$D$11, 0)</f>
        <v>#REF!</v>
      </c>
      <c r="I159" s="28"/>
      <c r="J159" s="28"/>
      <c r="K159" s="28"/>
      <c r="L159" s="28" t="e">
        <f t="shared" si="2"/>
        <v>#REF!</v>
      </c>
      <c r="M159" s="34"/>
    </row>
    <row r="160" spans="2:13" ht="21.6" customHeight="1">
      <c r="B160" s="32" t="s">
        <v>887</v>
      </c>
      <c r="C160" s="26" t="s">
        <v>460</v>
      </c>
      <c r="D160" s="26" t="s">
        <v>458</v>
      </c>
      <c r="E160" s="26" t="s">
        <v>461</v>
      </c>
      <c r="F160" s="23" t="s">
        <v>134</v>
      </c>
      <c r="G160" s="27">
        <v>32</v>
      </c>
      <c r="H160" s="28" t="e">
        <f>ROUNDDOWN(#REF!*옵션!$D$11, 0)</f>
        <v>#REF!</v>
      </c>
      <c r="I160" s="28"/>
      <c r="J160" s="28"/>
      <c r="K160" s="28"/>
      <c r="L160" s="28" t="e">
        <f t="shared" si="2"/>
        <v>#REF!</v>
      </c>
      <c r="M160" s="34"/>
    </row>
    <row r="161" spans="2:13" ht="21.6" customHeight="1">
      <c r="B161" s="32" t="s">
        <v>888</v>
      </c>
      <c r="C161" s="26" t="s">
        <v>462</v>
      </c>
      <c r="D161" s="26" t="s">
        <v>458</v>
      </c>
      <c r="E161" s="26" t="s">
        <v>463</v>
      </c>
      <c r="F161" s="23" t="s">
        <v>134</v>
      </c>
      <c r="G161" s="27">
        <v>16</v>
      </c>
      <c r="H161" s="28" t="e">
        <f>ROUNDDOWN(#REF!*옵션!$D$11, 0)</f>
        <v>#REF!</v>
      </c>
      <c r="I161" s="28"/>
      <c r="J161" s="28"/>
      <c r="K161" s="28"/>
      <c r="L161" s="28" t="e">
        <f t="shared" si="2"/>
        <v>#REF!</v>
      </c>
      <c r="M161" s="34"/>
    </row>
    <row r="162" spans="2:13" ht="21.6" customHeight="1">
      <c r="B162" s="32" t="s">
        <v>889</v>
      </c>
      <c r="C162" s="26" t="s">
        <v>464</v>
      </c>
      <c r="D162" s="26" t="s">
        <v>465</v>
      </c>
      <c r="E162" s="26" t="s">
        <v>459</v>
      </c>
      <c r="F162" s="23" t="s">
        <v>134</v>
      </c>
      <c r="G162" s="27">
        <v>11</v>
      </c>
      <c r="H162" s="28" t="e">
        <f>ROUNDDOWN(#REF!*옵션!$D$11, 0)</f>
        <v>#REF!</v>
      </c>
      <c r="I162" s="28"/>
      <c r="J162" s="28"/>
      <c r="K162" s="28"/>
      <c r="L162" s="28" t="e">
        <f t="shared" si="2"/>
        <v>#REF!</v>
      </c>
      <c r="M162" s="34"/>
    </row>
    <row r="163" spans="2:13" ht="21.6" customHeight="1">
      <c r="B163" s="32" t="s">
        <v>890</v>
      </c>
      <c r="C163" s="26" t="s">
        <v>466</v>
      </c>
      <c r="D163" s="26" t="s">
        <v>465</v>
      </c>
      <c r="E163" s="26" t="s">
        <v>461</v>
      </c>
      <c r="F163" s="23" t="s">
        <v>134</v>
      </c>
      <c r="G163" s="27">
        <v>4</v>
      </c>
      <c r="H163" s="28" t="e">
        <f>ROUNDDOWN(#REF!*옵션!$D$11, 0)</f>
        <v>#REF!</v>
      </c>
      <c r="I163" s="28"/>
      <c r="J163" s="28"/>
      <c r="K163" s="28"/>
      <c r="L163" s="28" t="e">
        <f t="shared" si="2"/>
        <v>#REF!</v>
      </c>
      <c r="M163" s="34"/>
    </row>
    <row r="164" spans="2:13" ht="21.6" customHeight="1">
      <c r="B164" s="32" t="s">
        <v>891</v>
      </c>
      <c r="C164" s="26" t="s">
        <v>467</v>
      </c>
      <c r="D164" s="26" t="s">
        <v>465</v>
      </c>
      <c r="E164" s="26" t="s">
        <v>468</v>
      </c>
      <c r="F164" s="23" t="s">
        <v>134</v>
      </c>
      <c r="G164" s="27">
        <v>5</v>
      </c>
      <c r="H164" s="28" t="e">
        <f>ROUNDDOWN(#REF!*옵션!$D$11, 0)</f>
        <v>#REF!</v>
      </c>
      <c r="I164" s="28"/>
      <c r="J164" s="28"/>
      <c r="K164" s="28"/>
      <c r="L164" s="28" t="e">
        <f t="shared" si="2"/>
        <v>#REF!</v>
      </c>
      <c r="M164" s="34"/>
    </row>
    <row r="165" spans="2:13" ht="21.6" customHeight="1">
      <c r="B165" s="32" t="s">
        <v>892</v>
      </c>
      <c r="C165" s="26" t="s">
        <v>469</v>
      </c>
      <c r="D165" s="26" t="s">
        <v>470</v>
      </c>
      <c r="E165" s="26" t="s">
        <v>471</v>
      </c>
      <c r="F165" s="23" t="s">
        <v>134</v>
      </c>
      <c r="G165" s="27">
        <v>41</v>
      </c>
      <c r="H165" s="28" t="e">
        <f>ROUNDDOWN(#REF!*옵션!$D$11, 0)</f>
        <v>#REF!</v>
      </c>
      <c r="I165" s="28"/>
      <c r="J165" s="28"/>
      <c r="K165" s="28"/>
      <c r="L165" s="28" t="e">
        <f t="shared" si="2"/>
        <v>#REF!</v>
      </c>
      <c r="M165" s="34"/>
    </row>
    <row r="166" spans="2:13" ht="21.6" customHeight="1">
      <c r="B166" s="32" t="s">
        <v>893</v>
      </c>
      <c r="C166" s="26" t="s">
        <v>472</v>
      </c>
      <c r="D166" s="26" t="s">
        <v>473</v>
      </c>
      <c r="E166" s="26" t="s">
        <v>474</v>
      </c>
      <c r="F166" s="23" t="s">
        <v>134</v>
      </c>
      <c r="G166" s="27">
        <v>1</v>
      </c>
      <c r="H166" s="28" t="e">
        <f>ROUNDDOWN(#REF!*옵션!$D$11, 0)</f>
        <v>#REF!</v>
      </c>
      <c r="I166" s="28"/>
      <c r="J166" s="28"/>
      <c r="K166" s="28"/>
      <c r="L166" s="28" t="e">
        <f t="shared" si="2"/>
        <v>#REF!</v>
      </c>
      <c r="M166" s="34"/>
    </row>
    <row r="167" spans="2:13" ht="21.6" customHeight="1">
      <c r="B167" s="32" t="s">
        <v>894</v>
      </c>
      <c r="C167" s="26" t="s">
        <v>475</v>
      </c>
      <c r="D167" s="26" t="s">
        <v>476</v>
      </c>
      <c r="E167" s="26" t="s">
        <v>477</v>
      </c>
      <c r="F167" s="23" t="s">
        <v>107</v>
      </c>
      <c r="G167" s="27">
        <v>20</v>
      </c>
      <c r="H167" s="28" t="e">
        <f>ROUNDDOWN(#REF!*옵션!$D$11, 0)</f>
        <v>#REF!</v>
      </c>
      <c r="I167" s="28"/>
      <c r="J167" s="28"/>
      <c r="K167" s="28"/>
      <c r="L167" s="28" t="e">
        <f t="shared" si="2"/>
        <v>#REF!</v>
      </c>
      <c r="M167" s="34"/>
    </row>
    <row r="168" spans="2:13" ht="21.6" customHeight="1">
      <c r="B168" s="32" t="s">
        <v>895</v>
      </c>
      <c r="C168" s="26" t="s">
        <v>478</v>
      </c>
      <c r="D168" s="26" t="s">
        <v>479</v>
      </c>
      <c r="E168" s="26"/>
      <c r="F168" s="23" t="s">
        <v>107</v>
      </c>
      <c r="G168" s="27">
        <v>1.7</v>
      </c>
      <c r="H168" s="28" t="e">
        <f>ROUNDDOWN(#REF!*옵션!$D$11, 0)</f>
        <v>#REF!</v>
      </c>
      <c r="I168" s="28"/>
      <c r="J168" s="28"/>
      <c r="K168" s="28"/>
      <c r="L168" s="28" t="e">
        <f t="shared" si="2"/>
        <v>#REF!</v>
      </c>
      <c r="M168" s="34"/>
    </row>
    <row r="169" spans="2:13" ht="21.6" customHeight="1">
      <c r="B169" s="32" t="s">
        <v>896</v>
      </c>
      <c r="C169" s="26" t="s">
        <v>480</v>
      </c>
      <c r="D169" s="26" t="s">
        <v>481</v>
      </c>
      <c r="E169" s="26"/>
      <c r="F169" s="23" t="s">
        <v>107</v>
      </c>
      <c r="G169" s="27">
        <v>3.3</v>
      </c>
      <c r="H169" s="28" t="e">
        <f>ROUNDDOWN(#REF!*옵션!$D$11, 0)</f>
        <v>#REF!</v>
      </c>
      <c r="I169" s="28"/>
      <c r="J169" s="28"/>
      <c r="K169" s="28"/>
      <c r="L169" s="28" t="e">
        <f t="shared" si="2"/>
        <v>#REF!</v>
      </c>
      <c r="M169" s="34"/>
    </row>
    <row r="170" spans="2:13" ht="21.6" customHeight="1">
      <c r="B170" s="32" t="s">
        <v>897</v>
      </c>
      <c r="C170" s="26" t="s">
        <v>482</v>
      </c>
      <c r="D170" s="26" t="s">
        <v>483</v>
      </c>
      <c r="E170" s="26"/>
      <c r="F170" s="23" t="s">
        <v>484</v>
      </c>
      <c r="G170" s="27">
        <v>0.1681</v>
      </c>
      <c r="H170" s="28" t="e">
        <f>ROUNDDOWN(#REF!*옵션!$D$11, 0)</f>
        <v>#REF!</v>
      </c>
      <c r="I170" s="28"/>
      <c r="J170" s="28"/>
      <c r="K170" s="28"/>
      <c r="L170" s="28" t="e">
        <f t="shared" si="2"/>
        <v>#REF!</v>
      </c>
      <c r="M170" s="34"/>
    </row>
    <row r="171" spans="2:13" ht="21.6" customHeight="1">
      <c r="B171" s="32" t="s">
        <v>898</v>
      </c>
      <c r="C171" s="26" t="s">
        <v>485</v>
      </c>
      <c r="D171" s="26" t="s">
        <v>486</v>
      </c>
      <c r="E171" s="26"/>
      <c r="F171" s="23" t="s">
        <v>134</v>
      </c>
      <c r="G171" s="27">
        <v>0.48620000000000002</v>
      </c>
      <c r="H171" s="28" t="e">
        <f>ROUNDDOWN(#REF!*옵션!$D$11, 0)</f>
        <v>#REF!</v>
      </c>
      <c r="I171" s="28"/>
      <c r="J171" s="28"/>
      <c r="K171" s="28"/>
      <c r="L171" s="28" t="e">
        <f t="shared" si="2"/>
        <v>#REF!</v>
      </c>
      <c r="M171" s="34"/>
    </row>
    <row r="172" spans="2:13" ht="21.6" customHeight="1">
      <c r="B172" s="32" t="s">
        <v>899</v>
      </c>
      <c r="C172" s="26" t="s">
        <v>487</v>
      </c>
      <c r="D172" s="26" t="s">
        <v>488</v>
      </c>
      <c r="E172" s="26"/>
      <c r="F172" s="23" t="s">
        <v>489</v>
      </c>
      <c r="G172" s="27">
        <v>3.2088000000000001</v>
      </c>
      <c r="H172" s="28" t="e">
        <f>ROUNDDOWN(#REF!*옵션!$D$11, 0)</f>
        <v>#REF!</v>
      </c>
      <c r="I172" s="28"/>
      <c r="J172" s="28"/>
      <c r="K172" s="28"/>
      <c r="L172" s="28" t="e">
        <f t="shared" si="2"/>
        <v>#REF!</v>
      </c>
      <c r="M172" s="34"/>
    </row>
    <row r="173" spans="2:13" ht="21.6" customHeight="1">
      <c r="B173" s="32" t="s">
        <v>900</v>
      </c>
      <c r="C173" s="26" t="s">
        <v>490</v>
      </c>
      <c r="D173" s="26" t="s">
        <v>491</v>
      </c>
      <c r="E173" s="26"/>
      <c r="F173" s="23" t="s">
        <v>489</v>
      </c>
      <c r="G173" s="27">
        <v>0.48130000000000001</v>
      </c>
      <c r="H173" s="28" t="e">
        <f>ROUNDDOWN(#REF!*옵션!$D$11, 0)</f>
        <v>#REF!</v>
      </c>
      <c r="I173" s="28"/>
      <c r="J173" s="28"/>
      <c r="K173" s="28"/>
      <c r="L173" s="28" t="e">
        <f t="shared" si="2"/>
        <v>#REF!</v>
      </c>
      <c r="M173" s="34"/>
    </row>
    <row r="174" spans="2:13" ht="21.6" customHeight="1">
      <c r="B174" s="32" t="s">
        <v>901</v>
      </c>
      <c r="C174" s="26" t="s">
        <v>492</v>
      </c>
      <c r="D174" s="26" t="s">
        <v>493</v>
      </c>
      <c r="E174" s="26" t="s">
        <v>494</v>
      </c>
      <c r="F174" s="23" t="s">
        <v>203</v>
      </c>
      <c r="G174" s="27">
        <v>1</v>
      </c>
      <c r="H174" s="28" t="e">
        <f>ROUNDDOWN(#REF!*옵션!$D$11, 0)</f>
        <v>#REF!</v>
      </c>
      <c r="I174" s="28"/>
      <c r="J174" s="28"/>
      <c r="K174" s="28"/>
      <c r="L174" s="28" t="e">
        <f t="shared" si="2"/>
        <v>#REF!</v>
      </c>
      <c r="M174" s="34"/>
    </row>
    <row r="175" spans="2:13" ht="21.6" customHeight="1">
      <c r="B175" s="32" t="s">
        <v>902</v>
      </c>
      <c r="C175" s="26" t="s">
        <v>495</v>
      </c>
      <c r="D175" s="26" t="s">
        <v>496</v>
      </c>
      <c r="E175" s="26" t="s">
        <v>497</v>
      </c>
      <c r="F175" s="23" t="s">
        <v>203</v>
      </c>
      <c r="G175" s="27">
        <v>6746</v>
      </c>
      <c r="H175" s="28" t="e">
        <f>ROUNDDOWN(#REF!*옵션!$D$11, 0)</f>
        <v>#REF!</v>
      </c>
      <c r="I175" s="28"/>
      <c r="J175" s="28"/>
      <c r="K175" s="28"/>
      <c r="L175" s="28" t="e">
        <f t="shared" si="2"/>
        <v>#REF!</v>
      </c>
      <c r="M175" s="34"/>
    </row>
    <row r="176" spans="2:13" ht="21.6" customHeight="1">
      <c r="B176" s="32" t="s">
        <v>903</v>
      </c>
      <c r="C176" s="26" t="s">
        <v>498</v>
      </c>
      <c r="D176" s="26" t="s">
        <v>496</v>
      </c>
      <c r="E176" s="26" t="s">
        <v>499</v>
      </c>
      <c r="F176" s="23" t="s">
        <v>134</v>
      </c>
      <c r="G176" s="27">
        <v>4</v>
      </c>
      <c r="H176" s="28" t="e">
        <f>ROUNDDOWN(#REF!*옵션!$D$11, 0)</f>
        <v>#REF!</v>
      </c>
      <c r="I176" s="28"/>
      <c r="J176" s="28"/>
      <c r="K176" s="28"/>
      <c r="L176" s="28" t="e">
        <f t="shared" si="2"/>
        <v>#REF!</v>
      </c>
      <c r="M176" s="34"/>
    </row>
    <row r="177" spans="2:13" ht="21.6" customHeight="1">
      <c r="B177" s="32" t="s">
        <v>904</v>
      </c>
      <c r="C177" s="26" t="s">
        <v>500</v>
      </c>
      <c r="D177" s="26" t="s">
        <v>501</v>
      </c>
      <c r="E177" s="26" t="s">
        <v>502</v>
      </c>
      <c r="F177" s="23" t="s">
        <v>203</v>
      </c>
      <c r="G177" s="27">
        <v>4</v>
      </c>
      <c r="H177" s="28" t="e">
        <f>ROUNDDOWN(#REF!*옵션!$D$11, 0)</f>
        <v>#REF!</v>
      </c>
      <c r="I177" s="28"/>
      <c r="J177" s="28"/>
      <c r="K177" s="28"/>
      <c r="L177" s="28" t="e">
        <f t="shared" si="2"/>
        <v>#REF!</v>
      </c>
      <c r="M177" s="34"/>
    </row>
    <row r="178" spans="2:13" ht="21.6" customHeight="1">
      <c r="B178" s="32" t="s">
        <v>905</v>
      </c>
      <c r="C178" s="26" t="s">
        <v>503</v>
      </c>
      <c r="D178" s="26" t="s">
        <v>504</v>
      </c>
      <c r="E178" s="26" t="s">
        <v>505</v>
      </c>
      <c r="F178" s="23" t="s">
        <v>203</v>
      </c>
      <c r="G178" s="27">
        <v>6746</v>
      </c>
      <c r="H178" s="28" t="e">
        <f>ROUNDDOWN(#REF!*옵션!$D$11, 0)</f>
        <v>#REF!</v>
      </c>
      <c r="I178" s="28"/>
      <c r="J178" s="28"/>
      <c r="K178" s="28"/>
      <c r="L178" s="28" t="e">
        <f t="shared" si="2"/>
        <v>#REF!</v>
      </c>
      <c r="M178" s="34"/>
    </row>
    <row r="179" spans="2:13" ht="21.6" customHeight="1">
      <c r="B179" s="32" t="s">
        <v>906</v>
      </c>
      <c r="C179" s="26" t="s">
        <v>506</v>
      </c>
      <c r="D179" s="26" t="s">
        <v>507</v>
      </c>
      <c r="E179" s="26" t="s">
        <v>508</v>
      </c>
      <c r="F179" s="23" t="s">
        <v>509</v>
      </c>
      <c r="G179" s="27">
        <v>0.1203</v>
      </c>
      <c r="H179" s="28" t="e">
        <f>ROUNDDOWN(#REF!*옵션!$D$11, 0)</f>
        <v>#REF!</v>
      </c>
      <c r="I179" s="28"/>
      <c r="J179" s="28"/>
      <c r="K179" s="28"/>
      <c r="L179" s="28" t="e">
        <f t="shared" si="2"/>
        <v>#REF!</v>
      </c>
      <c r="M179" s="34"/>
    </row>
    <row r="180" spans="2:13" ht="21.6" customHeight="1">
      <c r="B180" s="32" t="s">
        <v>907</v>
      </c>
      <c r="C180" s="26" t="s">
        <v>510</v>
      </c>
      <c r="D180" s="26" t="s">
        <v>511</v>
      </c>
      <c r="E180" s="26" t="s">
        <v>512</v>
      </c>
      <c r="F180" s="23" t="s">
        <v>513</v>
      </c>
      <c r="G180" s="27">
        <v>5</v>
      </c>
      <c r="H180" s="28" t="e">
        <f>ROUNDDOWN(#REF!*옵션!$D$11, 0)</f>
        <v>#REF!</v>
      </c>
      <c r="I180" s="28"/>
      <c r="J180" s="28"/>
      <c r="K180" s="28"/>
      <c r="L180" s="28" t="e">
        <f t="shared" si="2"/>
        <v>#REF!</v>
      </c>
      <c r="M180" s="34"/>
    </row>
    <row r="181" spans="2:13" ht="21.6" customHeight="1">
      <c r="B181" s="32" t="s">
        <v>908</v>
      </c>
      <c r="C181" s="26" t="s">
        <v>514</v>
      </c>
      <c r="D181" s="26" t="s">
        <v>515</v>
      </c>
      <c r="E181" s="26" t="s">
        <v>516</v>
      </c>
      <c r="F181" s="23" t="s">
        <v>134</v>
      </c>
      <c r="G181" s="27">
        <v>3</v>
      </c>
      <c r="H181" s="28" t="e">
        <f>ROUNDDOWN(#REF!*옵션!$D$11, 0)</f>
        <v>#REF!</v>
      </c>
      <c r="I181" s="28"/>
      <c r="J181" s="28"/>
      <c r="K181" s="28"/>
      <c r="L181" s="28" t="e">
        <f t="shared" si="2"/>
        <v>#REF!</v>
      </c>
      <c r="M181" s="34"/>
    </row>
    <row r="182" spans="2:13" ht="21.6" customHeight="1">
      <c r="B182" s="32" t="s">
        <v>909</v>
      </c>
      <c r="C182" s="26" t="s">
        <v>517</v>
      </c>
      <c r="D182" s="26" t="s">
        <v>518</v>
      </c>
      <c r="E182" s="26" t="s">
        <v>519</v>
      </c>
      <c r="F182" s="23" t="s">
        <v>520</v>
      </c>
      <c r="G182" s="27">
        <v>2.1600000000000001E-2</v>
      </c>
      <c r="H182" s="28" t="e">
        <f>ROUNDDOWN(#REF!*옵션!$D$11, 0)</f>
        <v>#REF!</v>
      </c>
      <c r="I182" s="28"/>
      <c r="J182" s="28"/>
      <c r="K182" s="28"/>
      <c r="L182" s="28" t="e">
        <f t="shared" si="2"/>
        <v>#REF!</v>
      </c>
      <c r="M182" s="34"/>
    </row>
    <row r="183" spans="2:13" ht="21.6" customHeight="1">
      <c r="B183" s="32" t="s">
        <v>910</v>
      </c>
      <c r="C183" s="26" t="s">
        <v>521</v>
      </c>
      <c r="D183" s="26" t="s">
        <v>522</v>
      </c>
      <c r="E183" s="26" t="s">
        <v>523</v>
      </c>
      <c r="F183" s="23" t="s">
        <v>524</v>
      </c>
      <c r="G183" s="27">
        <v>0.58709999999999996</v>
      </c>
      <c r="H183" s="28" t="e">
        <f>ROUNDDOWN(#REF!*옵션!$D$11, 0)</f>
        <v>#REF!</v>
      </c>
      <c r="I183" s="28"/>
      <c r="J183" s="28"/>
      <c r="K183" s="28"/>
      <c r="L183" s="28" t="e">
        <f t="shared" si="2"/>
        <v>#REF!</v>
      </c>
      <c r="M183" s="34"/>
    </row>
    <row r="184" spans="2:13" ht="21.6" customHeight="1">
      <c r="B184" s="32" t="s">
        <v>911</v>
      </c>
      <c r="C184" s="26" t="s">
        <v>525</v>
      </c>
      <c r="D184" s="26" t="s">
        <v>526</v>
      </c>
      <c r="E184" s="26" t="s">
        <v>527</v>
      </c>
      <c r="F184" s="23" t="s">
        <v>520</v>
      </c>
      <c r="G184" s="27">
        <v>5.6399999999999999E-2</v>
      </c>
      <c r="H184" s="28" t="e">
        <f>ROUNDDOWN(#REF!*옵션!$D$11, 0)</f>
        <v>#REF!</v>
      </c>
      <c r="I184" s="28"/>
      <c r="J184" s="28"/>
      <c r="K184" s="28"/>
      <c r="L184" s="28" t="e">
        <f t="shared" si="2"/>
        <v>#REF!</v>
      </c>
      <c r="M184" s="34"/>
    </row>
    <row r="185" spans="2:13" ht="21.6" customHeight="1">
      <c r="B185" s="32" t="s">
        <v>912</v>
      </c>
      <c r="C185" s="26" t="s">
        <v>528</v>
      </c>
      <c r="D185" s="26" t="s">
        <v>529</v>
      </c>
      <c r="E185" s="26" t="s">
        <v>530</v>
      </c>
      <c r="F185" s="23" t="s">
        <v>531</v>
      </c>
      <c r="G185" s="27">
        <v>0.1143</v>
      </c>
      <c r="H185" s="28" t="e">
        <f>ROUNDDOWN(#REF!*옵션!$D$11, 0)</f>
        <v>#REF!</v>
      </c>
      <c r="I185" s="28"/>
      <c r="J185" s="28"/>
      <c r="K185" s="28"/>
      <c r="L185" s="28" t="e">
        <f t="shared" si="2"/>
        <v>#REF!</v>
      </c>
      <c r="M185" s="34"/>
    </row>
    <row r="186" spans="2:13" ht="21.6" customHeight="1">
      <c r="B186" s="32" t="s">
        <v>913</v>
      </c>
      <c r="C186" s="26" t="s">
        <v>532</v>
      </c>
      <c r="D186" s="26" t="s">
        <v>533</v>
      </c>
      <c r="E186" s="26" t="s">
        <v>534</v>
      </c>
      <c r="F186" s="23" t="s">
        <v>513</v>
      </c>
      <c r="G186" s="27">
        <v>26.4</v>
      </c>
      <c r="H186" s="28" t="e">
        <f>ROUNDDOWN(#REF!*옵션!$D$11, 0)</f>
        <v>#REF!</v>
      </c>
      <c r="I186" s="28"/>
      <c r="J186" s="28"/>
      <c r="K186" s="28"/>
      <c r="L186" s="28" t="e">
        <f t="shared" si="2"/>
        <v>#REF!</v>
      </c>
      <c r="M186" s="34"/>
    </row>
    <row r="187" spans="2:13" ht="21.6" customHeight="1">
      <c r="B187" s="32" t="s">
        <v>914</v>
      </c>
      <c r="C187" s="26" t="s">
        <v>535</v>
      </c>
      <c r="D187" s="26" t="s">
        <v>536</v>
      </c>
      <c r="E187" s="26" t="s">
        <v>527</v>
      </c>
      <c r="F187" s="23" t="s">
        <v>520</v>
      </c>
      <c r="G187" s="27">
        <v>0.1128</v>
      </c>
      <c r="H187" s="28" t="e">
        <f>ROUNDDOWN(#REF!*옵션!$D$11, 0)</f>
        <v>#REF!</v>
      </c>
      <c r="I187" s="28"/>
      <c r="J187" s="28"/>
      <c r="K187" s="28"/>
      <c r="L187" s="28" t="e">
        <f t="shared" si="2"/>
        <v>#REF!</v>
      </c>
      <c r="M187" s="34"/>
    </row>
    <row r="188" spans="2:13" ht="21.6" customHeight="1">
      <c r="B188" s="32" t="s">
        <v>915</v>
      </c>
      <c r="C188" s="26" t="s">
        <v>537</v>
      </c>
      <c r="D188" s="26" t="s">
        <v>538</v>
      </c>
      <c r="E188" s="26" t="s">
        <v>539</v>
      </c>
      <c r="F188" s="23" t="s">
        <v>513</v>
      </c>
      <c r="G188" s="27">
        <v>0.1744</v>
      </c>
      <c r="H188" s="28" t="e">
        <f>ROUNDDOWN(#REF!*옵션!$D$11, 0)</f>
        <v>#REF!</v>
      </c>
      <c r="I188" s="28"/>
      <c r="J188" s="28"/>
      <c r="K188" s="28"/>
      <c r="L188" s="28" t="e">
        <f t="shared" si="2"/>
        <v>#REF!</v>
      </c>
      <c r="M188" s="34"/>
    </row>
    <row r="189" spans="2:13" ht="21.6" customHeight="1">
      <c r="B189" s="32" t="s">
        <v>916</v>
      </c>
      <c r="C189" s="26" t="s">
        <v>540</v>
      </c>
      <c r="D189" s="26" t="s">
        <v>541</v>
      </c>
      <c r="E189" s="26"/>
      <c r="F189" s="23" t="s">
        <v>432</v>
      </c>
      <c r="G189" s="27">
        <v>8</v>
      </c>
      <c r="H189" s="28" t="e">
        <f>ROUNDDOWN(#REF!*옵션!$D$11, 0)</f>
        <v>#REF!</v>
      </c>
      <c r="I189" s="28"/>
      <c r="J189" s="28"/>
      <c r="K189" s="28"/>
      <c r="L189" s="28" t="e">
        <f t="shared" si="2"/>
        <v>#REF!</v>
      </c>
      <c r="M189" s="34"/>
    </row>
    <row r="190" spans="2:13" ht="21.6" customHeight="1">
      <c r="B190" s="32" t="s">
        <v>917</v>
      </c>
      <c r="C190" s="26" t="s">
        <v>542</v>
      </c>
      <c r="D190" s="26" t="s">
        <v>543</v>
      </c>
      <c r="E190" s="26"/>
      <c r="F190" s="23" t="s">
        <v>432</v>
      </c>
      <c r="G190" s="27">
        <v>9</v>
      </c>
      <c r="H190" s="28" t="e">
        <f>ROUNDDOWN(#REF!*옵션!$D$11, 0)</f>
        <v>#REF!</v>
      </c>
      <c r="I190" s="28"/>
      <c r="J190" s="28"/>
      <c r="K190" s="28"/>
      <c r="L190" s="28" t="e">
        <f t="shared" si="2"/>
        <v>#REF!</v>
      </c>
      <c r="M190" s="34"/>
    </row>
    <row r="191" spans="2:13" ht="21.6" customHeight="1">
      <c r="B191" s="32" t="s">
        <v>918</v>
      </c>
      <c r="C191" s="26" t="s">
        <v>544</v>
      </c>
      <c r="D191" s="26" t="s">
        <v>545</v>
      </c>
      <c r="E191" s="26"/>
      <c r="F191" s="23" t="s">
        <v>432</v>
      </c>
      <c r="G191" s="27">
        <v>43</v>
      </c>
      <c r="H191" s="28" t="e">
        <f>ROUNDDOWN(#REF!*옵션!$D$11, 0)</f>
        <v>#REF!</v>
      </c>
      <c r="I191" s="28"/>
      <c r="J191" s="28"/>
      <c r="K191" s="28"/>
      <c r="L191" s="28" t="e">
        <f t="shared" si="2"/>
        <v>#REF!</v>
      </c>
      <c r="M191" s="34"/>
    </row>
    <row r="192" spans="2:13" ht="21.6" customHeight="1">
      <c r="B192" s="32" t="s">
        <v>919</v>
      </c>
      <c r="C192" s="26" t="s">
        <v>546</v>
      </c>
      <c r="D192" s="26" t="s">
        <v>547</v>
      </c>
      <c r="E192" s="26" t="s">
        <v>548</v>
      </c>
      <c r="F192" s="23" t="s">
        <v>432</v>
      </c>
      <c r="G192" s="27">
        <v>1</v>
      </c>
      <c r="H192" s="28" t="e">
        <f>ROUNDDOWN(#REF!*옵션!$D$11, 0)</f>
        <v>#REF!</v>
      </c>
      <c r="I192" s="28"/>
      <c r="J192" s="28"/>
      <c r="K192" s="28"/>
      <c r="L192" s="28" t="e">
        <f t="shared" si="2"/>
        <v>#REF!</v>
      </c>
      <c r="M192" s="34"/>
    </row>
    <row r="193" spans="2:13" ht="21.6" customHeight="1">
      <c r="B193" s="32" t="s">
        <v>920</v>
      </c>
      <c r="C193" s="26" t="s">
        <v>549</v>
      </c>
      <c r="D193" s="26" t="s">
        <v>547</v>
      </c>
      <c r="E193" s="26" t="s">
        <v>550</v>
      </c>
      <c r="F193" s="23" t="s">
        <v>432</v>
      </c>
      <c r="G193" s="27">
        <v>1</v>
      </c>
      <c r="H193" s="28" t="e">
        <f>ROUNDDOWN(#REF!*옵션!$D$11, 0)</f>
        <v>#REF!</v>
      </c>
      <c r="I193" s="28"/>
      <c r="J193" s="28"/>
      <c r="K193" s="28"/>
      <c r="L193" s="28" t="e">
        <f t="shared" si="2"/>
        <v>#REF!</v>
      </c>
      <c r="M193" s="34"/>
    </row>
    <row r="194" spans="2:13" ht="21.6" customHeight="1">
      <c r="B194" s="32" t="s">
        <v>921</v>
      </c>
      <c r="C194" s="26" t="s">
        <v>551</v>
      </c>
      <c r="D194" s="26" t="s">
        <v>547</v>
      </c>
      <c r="E194" s="26" t="s">
        <v>552</v>
      </c>
      <c r="F194" s="23" t="s">
        <v>432</v>
      </c>
      <c r="G194" s="27">
        <v>1</v>
      </c>
      <c r="H194" s="28" t="e">
        <f>ROUNDDOWN(#REF!*옵션!$D$11, 0)</f>
        <v>#REF!</v>
      </c>
      <c r="I194" s="28"/>
      <c r="J194" s="28"/>
      <c r="K194" s="28"/>
      <c r="L194" s="28" t="e">
        <f t="shared" si="2"/>
        <v>#REF!</v>
      </c>
      <c r="M194" s="34"/>
    </row>
    <row r="195" spans="2:13" ht="21.6" customHeight="1">
      <c r="B195" s="32" t="s">
        <v>922</v>
      </c>
      <c r="C195" s="26" t="s">
        <v>553</v>
      </c>
      <c r="D195" s="26" t="s">
        <v>547</v>
      </c>
      <c r="E195" s="26" t="s">
        <v>554</v>
      </c>
      <c r="F195" s="23" t="s">
        <v>432</v>
      </c>
      <c r="G195" s="27">
        <v>1</v>
      </c>
      <c r="H195" s="28" t="e">
        <f>ROUNDDOWN(#REF!*옵션!$D$11, 0)</f>
        <v>#REF!</v>
      </c>
      <c r="I195" s="28"/>
      <c r="J195" s="28"/>
      <c r="K195" s="28"/>
      <c r="L195" s="28" t="e">
        <f t="shared" si="2"/>
        <v>#REF!</v>
      </c>
      <c r="M195" s="34"/>
    </row>
    <row r="196" spans="2:13" ht="21.6" customHeight="1">
      <c r="B196" s="32" t="s">
        <v>923</v>
      </c>
      <c r="C196" s="26" t="s">
        <v>555</v>
      </c>
      <c r="D196" s="26" t="s">
        <v>547</v>
      </c>
      <c r="E196" s="26" t="s">
        <v>556</v>
      </c>
      <c r="F196" s="23" t="s">
        <v>432</v>
      </c>
      <c r="G196" s="27">
        <v>1</v>
      </c>
      <c r="H196" s="28" t="e">
        <f>ROUNDDOWN(#REF!*옵션!$D$11, 0)</f>
        <v>#REF!</v>
      </c>
      <c r="I196" s="28"/>
      <c r="J196" s="28"/>
      <c r="K196" s="28"/>
      <c r="L196" s="28" t="e">
        <f t="shared" ref="L196:L259" si="3">SUM(H196,I196,J196)</f>
        <v>#REF!</v>
      </c>
      <c r="M196" s="34"/>
    </row>
    <row r="197" spans="2:13" ht="21.6" customHeight="1">
      <c r="B197" s="32" t="s">
        <v>924</v>
      </c>
      <c r="C197" s="26" t="s">
        <v>557</v>
      </c>
      <c r="D197" s="26" t="s">
        <v>547</v>
      </c>
      <c r="E197" s="26" t="s">
        <v>558</v>
      </c>
      <c r="F197" s="23" t="s">
        <v>432</v>
      </c>
      <c r="G197" s="27">
        <v>1</v>
      </c>
      <c r="H197" s="28" t="e">
        <f>ROUNDDOWN(#REF!*옵션!$D$11, 0)</f>
        <v>#REF!</v>
      </c>
      <c r="I197" s="28"/>
      <c r="J197" s="28"/>
      <c r="K197" s="28"/>
      <c r="L197" s="28" t="e">
        <f t="shared" si="3"/>
        <v>#REF!</v>
      </c>
      <c r="M197" s="34"/>
    </row>
    <row r="198" spans="2:13" ht="21.6" customHeight="1">
      <c r="B198" s="32" t="s">
        <v>925</v>
      </c>
      <c r="C198" s="26" t="s">
        <v>559</v>
      </c>
      <c r="D198" s="26" t="s">
        <v>547</v>
      </c>
      <c r="E198" s="26" t="s">
        <v>560</v>
      </c>
      <c r="F198" s="23" t="s">
        <v>432</v>
      </c>
      <c r="G198" s="27">
        <v>1</v>
      </c>
      <c r="H198" s="28" t="e">
        <f>ROUNDDOWN(#REF!*옵션!$D$11, 0)</f>
        <v>#REF!</v>
      </c>
      <c r="I198" s="28"/>
      <c r="J198" s="28"/>
      <c r="K198" s="28"/>
      <c r="L198" s="28" t="e">
        <f t="shared" si="3"/>
        <v>#REF!</v>
      </c>
      <c r="M198" s="34"/>
    </row>
    <row r="199" spans="2:13" ht="21.6" customHeight="1">
      <c r="B199" s="32" t="s">
        <v>926</v>
      </c>
      <c r="C199" s="26" t="s">
        <v>561</v>
      </c>
      <c r="D199" s="26" t="s">
        <v>547</v>
      </c>
      <c r="E199" s="26" t="s">
        <v>562</v>
      </c>
      <c r="F199" s="23" t="s">
        <v>432</v>
      </c>
      <c r="G199" s="27">
        <v>1</v>
      </c>
      <c r="H199" s="28" t="e">
        <f>ROUNDDOWN(#REF!*옵션!$D$11, 0)</f>
        <v>#REF!</v>
      </c>
      <c r="I199" s="28"/>
      <c r="J199" s="28"/>
      <c r="K199" s="28"/>
      <c r="L199" s="28" t="e">
        <f t="shared" si="3"/>
        <v>#REF!</v>
      </c>
      <c r="M199" s="34"/>
    </row>
    <row r="200" spans="2:13" ht="21.6" customHeight="1">
      <c r="B200" s="32" t="s">
        <v>927</v>
      </c>
      <c r="C200" s="26" t="s">
        <v>563</v>
      </c>
      <c r="D200" s="26" t="s">
        <v>547</v>
      </c>
      <c r="E200" s="26" t="s">
        <v>564</v>
      </c>
      <c r="F200" s="23" t="s">
        <v>432</v>
      </c>
      <c r="G200" s="27">
        <v>1</v>
      </c>
      <c r="H200" s="28" t="e">
        <f>ROUNDDOWN(#REF!*옵션!$D$11, 0)</f>
        <v>#REF!</v>
      </c>
      <c r="I200" s="28"/>
      <c r="J200" s="28"/>
      <c r="K200" s="28"/>
      <c r="L200" s="28" t="e">
        <f t="shared" si="3"/>
        <v>#REF!</v>
      </c>
      <c r="M200" s="34"/>
    </row>
    <row r="201" spans="2:13" ht="21.6" customHeight="1">
      <c r="B201" s="32" t="s">
        <v>928</v>
      </c>
      <c r="C201" s="26" t="s">
        <v>565</v>
      </c>
      <c r="D201" s="26" t="s">
        <v>547</v>
      </c>
      <c r="E201" s="26" t="s">
        <v>566</v>
      </c>
      <c r="F201" s="23" t="s">
        <v>432</v>
      </c>
      <c r="G201" s="27">
        <v>1</v>
      </c>
      <c r="H201" s="28" t="e">
        <f>ROUNDDOWN(#REF!*옵션!$D$11, 0)</f>
        <v>#REF!</v>
      </c>
      <c r="I201" s="28"/>
      <c r="J201" s="28"/>
      <c r="K201" s="28"/>
      <c r="L201" s="28" t="e">
        <f t="shared" si="3"/>
        <v>#REF!</v>
      </c>
      <c r="M201" s="34"/>
    </row>
    <row r="202" spans="2:13" ht="21.6" customHeight="1">
      <c r="B202" s="32" t="s">
        <v>929</v>
      </c>
      <c r="C202" s="26" t="s">
        <v>567</v>
      </c>
      <c r="D202" s="26" t="s">
        <v>547</v>
      </c>
      <c r="E202" s="26" t="s">
        <v>568</v>
      </c>
      <c r="F202" s="23" t="s">
        <v>432</v>
      </c>
      <c r="G202" s="27">
        <v>1</v>
      </c>
      <c r="H202" s="28" t="e">
        <f>ROUNDDOWN(#REF!*옵션!$D$11, 0)</f>
        <v>#REF!</v>
      </c>
      <c r="I202" s="28"/>
      <c r="J202" s="28"/>
      <c r="K202" s="28"/>
      <c r="L202" s="28" t="e">
        <f t="shared" si="3"/>
        <v>#REF!</v>
      </c>
      <c r="M202" s="34"/>
    </row>
    <row r="203" spans="2:13" ht="21.6" customHeight="1">
      <c r="B203" s="32" t="s">
        <v>930</v>
      </c>
      <c r="C203" s="26" t="s">
        <v>569</v>
      </c>
      <c r="D203" s="26" t="s">
        <v>547</v>
      </c>
      <c r="E203" s="26" t="s">
        <v>570</v>
      </c>
      <c r="F203" s="23" t="s">
        <v>432</v>
      </c>
      <c r="G203" s="27">
        <v>1</v>
      </c>
      <c r="H203" s="28" t="e">
        <f>ROUNDDOWN(#REF!*옵션!$D$11, 0)</f>
        <v>#REF!</v>
      </c>
      <c r="I203" s="28"/>
      <c r="J203" s="28"/>
      <c r="K203" s="28"/>
      <c r="L203" s="28" t="e">
        <f t="shared" si="3"/>
        <v>#REF!</v>
      </c>
      <c r="M203" s="34"/>
    </row>
    <row r="204" spans="2:13" ht="21.6" customHeight="1">
      <c r="B204" s="32" t="s">
        <v>931</v>
      </c>
      <c r="C204" s="26" t="s">
        <v>571</v>
      </c>
      <c r="D204" s="26" t="s">
        <v>547</v>
      </c>
      <c r="E204" s="26" t="s">
        <v>572</v>
      </c>
      <c r="F204" s="23" t="s">
        <v>432</v>
      </c>
      <c r="G204" s="27">
        <v>1</v>
      </c>
      <c r="H204" s="28" t="e">
        <f>ROUNDDOWN(#REF!*옵션!$D$11, 0)</f>
        <v>#REF!</v>
      </c>
      <c r="I204" s="28"/>
      <c r="J204" s="28"/>
      <c r="K204" s="28"/>
      <c r="L204" s="28" t="e">
        <f t="shared" si="3"/>
        <v>#REF!</v>
      </c>
      <c r="M204" s="34"/>
    </row>
    <row r="205" spans="2:13" ht="21.6" customHeight="1">
      <c r="B205" s="32" t="s">
        <v>932</v>
      </c>
      <c r="C205" s="26" t="s">
        <v>573</v>
      </c>
      <c r="D205" s="26" t="s">
        <v>547</v>
      </c>
      <c r="E205" s="26" t="s">
        <v>574</v>
      </c>
      <c r="F205" s="23" t="s">
        <v>432</v>
      </c>
      <c r="G205" s="27">
        <v>1</v>
      </c>
      <c r="H205" s="28" t="e">
        <f>ROUNDDOWN(#REF!*옵션!$D$11, 0)</f>
        <v>#REF!</v>
      </c>
      <c r="I205" s="28"/>
      <c r="J205" s="28"/>
      <c r="K205" s="28"/>
      <c r="L205" s="28" t="e">
        <f t="shared" si="3"/>
        <v>#REF!</v>
      </c>
      <c r="M205" s="34"/>
    </row>
    <row r="206" spans="2:13" ht="21.6" customHeight="1">
      <c r="B206" s="32" t="s">
        <v>933</v>
      </c>
      <c r="C206" s="26" t="s">
        <v>575</v>
      </c>
      <c r="D206" s="26" t="s">
        <v>547</v>
      </c>
      <c r="E206" s="26" t="s">
        <v>576</v>
      </c>
      <c r="F206" s="23" t="s">
        <v>432</v>
      </c>
      <c r="G206" s="27">
        <v>1</v>
      </c>
      <c r="H206" s="28" t="e">
        <f>ROUNDDOWN(#REF!*옵션!$D$11, 0)</f>
        <v>#REF!</v>
      </c>
      <c r="I206" s="28"/>
      <c r="J206" s="28"/>
      <c r="K206" s="28"/>
      <c r="L206" s="28" t="e">
        <f t="shared" si="3"/>
        <v>#REF!</v>
      </c>
      <c r="M206" s="34"/>
    </row>
    <row r="207" spans="2:13" ht="21.6" customHeight="1">
      <c r="B207" s="32" t="s">
        <v>934</v>
      </c>
      <c r="C207" s="26" t="s">
        <v>577</v>
      </c>
      <c r="D207" s="26" t="s">
        <v>547</v>
      </c>
      <c r="E207" s="26" t="s">
        <v>578</v>
      </c>
      <c r="F207" s="23" t="s">
        <v>432</v>
      </c>
      <c r="G207" s="27">
        <v>1</v>
      </c>
      <c r="H207" s="28" t="e">
        <f>ROUNDDOWN(#REF!*옵션!$D$11, 0)</f>
        <v>#REF!</v>
      </c>
      <c r="I207" s="28"/>
      <c r="J207" s="28"/>
      <c r="K207" s="28"/>
      <c r="L207" s="28" t="e">
        <f t="shared" si="3"/>
        <v>#REF!</v>
      </c>
      <c r="M207" s="34"/>
    </row>
    <row r="208" spans="2:13" ht="21.6" customHeight="1">
      <c r="B208" s="32" t="s">
        <v>935</v>
      </c>
      <c r="C208" s="26" t="s">
        <v>579</v>
      </c>
      <c r="D208" s="26" t="s">
        <v>547</v>
      </c>
      <c r="E208" s="26" t="s">
        <v>580</v>
      </c>
      <c r="F208" s="23" t="s">
        <v>432</v>
      </c>
      <c r="G208" s="27">
        <v>1</v>
      </c>
      <c r="H208" s="28" t="e">
        <f>ROUNDDOWN(#REF!*옵션!$D$11, 0)</f>
        <v>#REF!</v>
      </c>
      <c r="I208" s="28"/>
      <c r="J208" s="28"/>
      <c r="K208" s="28"/>
      <c r="L208" s="28" t="e">
        <f t="shared" si="3"/>
        <v>#REF!</v>
      </c>
      <c r="M208" s="34"/>
    </row>
    <row r="209" spans="2:13" ht="21.6" customHeight="1">
      <c r="B209" s="32" t="s">
        <v>936</v>
      </c>
      <c r="C209" s="26" t="s">
        <v>581</v>
      </c>
      <c r="D209" s="26" t="s">
        <v>547</v>
      </c>
      <c r="E209" s="26" t="s">
        <v>582</v>
      </c>
      <c r="F209" s="23" t="s">
        <v>432</v>
      </c>
      <c r="G209" s="27">
        <v>1</v>
      </c>
      <c r="H209" s="28" t="e">
        <f>ROUNDDOWN(#REF!*옵션!$D$11, 0)</f>
        <v>#REF!</v>
      </c>
      <c r="I209" s="28"/>
      <c r="J209" s="28"/>
      <c r="K209" s="28"/>
      <c r="L209" s="28" t="e">
        <f t="shared" si="3"/>
        <v>#REF!</v>
      </c>
      <c r="M209" s="34"/>
    </row>
    <row r="210" spans="2:13" ht="21.6" customHeight="1">
      <c r="B210" s="32" t="s">
        <v>937</v>
      </c>
      <c r="C210" s="26" t="s">
        <v>583</v>
      </c>
      <c r="D210" s="26" t="s">
        <v>547</v>
      </c>
      <c r="E210" s="26" t="s">
        <v>584</v>
      </c>
      <c r="F210" s="23" t="s">
        <v>432</v>
      </c>
      <c r="G210" s="27">
        <v>1</v>
      </c>
      <c r="H210" s="28" t="e">
        <f>ROUNDDOWN(#REF!*옵션!$D$11, 0)</f>
        <v>#REF!</v>
      </c>
      <c r="I210" s="28"/>
      <c r="J210" s="28"/>
      <c r="K210" s="28"/>
      <c r="L210" s="28" t="e">
        <f t="shared" si="3"/>
        <v>#REF!</v>
      </c>
      <c r="M210" s="34"/>
    </row>
    <row r="211" spans="2:13" ht="21.6" customHeight="1">
      <c r="B211" s="32" t="s">
        <v>938</v>
      </c>
      <c r="C211" s="26" t="s">
        <v>585</v>
      </c>
      <c r="D211" s="26" t="s">
        <v>547</v>
      </c>
      <c r="E211" s="26" t="s">
        <v>586</v>
      </c>
      <c r="F211" s="23" t="s">
        <v>432</v>
      </c>
      <c r="G211" s="27">
        <v>1</v>
      </c>
      <c r="H211" s="28" t="e">
        <f>ROUNDDOWN(#REF!*옵션!$D$11, 0)</f>
        <v>#REF!</v>
      </c>
      <c r="I211" s="28"/>
      <c r="J211" s="28"/>
      <c r="K211" s="28"/>
      <c r="L211" s="28" t="e">
        <f t="shared" si="3"/>
        <v>#REF!</v>
      </c>
      <c r="M211" s="34"/>
    </row>
    <row r="212" spans="2:13" ht="21.6" customHeight="1">
      <c r="B212" s="32" t="s">
        <v>939</v>
      </c>
      <c r="C212" s="26" t="s">
        <v>587</v>
      </c>
      <c r="D212" s="26" t="s">
        <v>547</v>
      </c>
      <c r="E212" s="26" t="s">
        <v>588</v>
      </c>
      <c r="F212" s="23" t="s">
        <v>432</v>
      </c>
      <c r="G212" s="27">
        <v>1</v>
      </c>
      <c r="H212" s="28" t="e">
        <f>ROUNDDOWN(#REF!*옵션!$D$11, 0)</f>
        <v>#REF!</v>
      </c>
      <c r="I212" s="28"/>
      <c r="J212" s="28"/>
      <c r="K212" s="28"/>
      <c r="L212" s="28" t="e">
        <f t="shared" si="3"/>
        <v>#REF!</v>
      </c>
      <c r="M212" s="34"/>
    </row>
    <row r="213" spans="2:13" ht="21.6" customHeight="1">
      <c r="B213" s="32" t="s">
        <v>940</v>
      </c>
      <c r="C213" s="26" t="s">
        <v>589</v>
      </c>
      <c r="D213" s="26" t="s">
        <v>547</v>
      </c>
      <c r="E213" s="26" t="s">
        <v>590</v>
      </c>
      <c r="F213" s="23" t="s">
        <v>432</v>
      </c>
      <c r="G213" s="27">
        <v>1</v>
      </c>
      <c r="H213" s="28" t="e">
        <f>ROUNDDOWN(#REF!*옵션!$D$11, 0)</f>
        <v>#REF!</v>
      </c>
      <c r="I213" s="28"/>
      <c r="J213" s="28"/>
      <c r="K213" s="28"/>
      <c r="L213" s="28" t="e">
        <f t="shared" si="3"/>
        <v>#REF!</v>
      </c>
      <c r="M213" s="34"/>
    </row>
    <row r="214" spans="2:13" ht="21.6" customHeight="1">
      <c r="B214" s="32" t="s">
        <v>941</v>
      </c>
      <c r="C214" s="26" t="s">
        <v>591</v>
      </c>
      <c r="D214" s="26" t="s">
        <v>547</v>
      </c>
      <c r="E214" s="26" t="s">
        <v>592</v>
      </c>
      <c r="F214" s="23" t="s">
        <v>432</v>
      </c>
      <c r="G214" s="27">
        <v>1</v>
      </c>
      <c r="H214" s="28" t="e">
        <f>ROUNDDOWN(#REF!*옵션!$D$11, 0)</f>
        <v>#REF!</v>
      </c>
      <c r="I214" s="28"/>
      <c r="J214" s="28"/>
      <c r="K214" s="28"/>
      <c r="L214" s="28" t="e">
        <f t="shared" si="3"/>
        <v>#REF!</v>
      </c>
      <c r="M214" s="34"/>
    </row>
    <row r="215" spans="2:13" ht="21.6" customHeight="1">
      <c r="B215" s="32" t="s">
        <v>942</v>
      </c>
      <c r="C215" s="26" t="s">
        <v>593</v>
      </c>
      <c r="D215" s="26" t="s">
        <v>547</v>
      </c>
      <c r="E215" s="26" t="s">
        <v>594</v>
      </c>
      <c r="F215" s="23" t="s">
        <v>432</v>
      </c>
      <c r="G215" s="27">
        <v>1</v>
      </c>
      <c r="H215" s="28" t="e">
        <f>ROUNDDOWN(#REF!*옵션!$D$11, 0)</f>
        <v>#REF!</v>
      </c>
      <c r="I215" s="28"/>
      <c r="J215" s="28"/>
      <c r="K215" s="28"/>
      <c r="L215" s="28" t="e">
        <f t="shared" si="3"/>
        <v>#REF!</v>
      </c>
      <c r="M215" s="34"/>
    </row>
    <row r="216" spans="2:13" ht="21.6" customHeight="1">
      <c r="B216" s="32" t="s">
        <v>943</v>
      </c>
      <c r="C216" s="26" t="s">
        <v>595</v>
      </c>
      <c r="D216" s="26" t="s">
        <v>547</v>
      </c>
      <c r="E216" s="26" t="s">
        <v>596</v>
      </c>
      <c r="F216" s="23" t="s">
        <v>432</v>
      </c>
      <c r="G216" s="27">
        <v>1</v>
      </c>
      <c r="H216" s="28" t="e">
        <f>ROUNDDOWN(#REF!*옵션!$D$11, 0)</f>
        <v>#REF!</v>
      </c>
      <c r="I216" s="28"/>
      <c r="J216" s="28"/>
      <c r="K216" s="28"/>
      <c r="L216" s="28" t="e">
        <f t="shared" si="3"/>
        <v>#REF!</v>
      </c>
      <c r="M216" s="34"/>
    </row>
    <row r="217" spans="2:13" ht="21.6" customHeight="1">
      <c r="B217" s="32" t="s">
        <v>944</v>
      </c>
      <c r="C217" s="26" t="s">
        <v>597</v>
      </c>
      <c r="D217" s="26" t="s">
        <v>547</v>
      </c>
      <c r="E217" s="26" t="s">
        <v>598</v>
      </c>
      <c r="F217" s="23" t="s">
        <v>432</v>
      </c>
      <c r="G217" s="27">
        <v>1</v>
      </c>
      <c r="H217" s="28" t="e">
        <f>ROUNDDOWN(#REF!*옵션!$D$11, 0)</f>
        <v>#REF!</v>
      </c>
      <c r="I217" s="28"/>
      <c r="J217" s="28"/>
      <c r="K217" s="28"/>
      <c r="L217" s="28" t="e">
        <f t="shared" si="3"/>
        <v>#REF!</v>
      </c>
      <c r="M217" s="34"/>
    </row>
    <row r="218" spans="2:13" ht="21.6" customHeight="1">
      <c r="B218" s="32" t="s">
        <v>945</v>
      </c>
      <c r="C218" s="26" t="s">
        <v>599</v>
      </c>
      <c r="D218" s="26" t="s">
        <v>547</v>
      </c>
      <c r="E218" s="26" t="s">
        <v>600</v>
      </c>
      <c r="F218" s="23" t="s">
        <v>432</v>
      </c>
      <c r="G218" s="27">
        <v>1</v>
      </c>
      <c r="H218" s="28" t="e">
        <f>ROUNDDOWN(#REF!*옵션!$D$11, 0)</f>
        <v>#REF!</v>
      </c>
      <c r="I218" s="28"/>
      <c r="J218" s="28"/>
      <c r="K218" s="28"/>
      <c r="L218" s="28" t="e">
        <f t="shared" si="3"/>
        <v>#REF!</v>
      </c>
      <c r="M218" s="34"/>
    </row>
    <row r="219" spans="2:13" ht="21.6" customHeight="1">
      <c r="B219" s="32" t="s">
        <v>946</v>
      </c>
      <c r="C219" s="26" t="s">
        <v>601</v>
      </c>
      <c r="D219" s="26" t="s">
        <v>602</v>
      </c>
      <c r="E219" s="26"/>
      <c r="F219" s="23" t="s">
        <v>134</v>
      </c>
      <c r="G219" s="27">
        <v>142</v>
      </c>
      <c r="H219" s="28" t="e">
        <f>ROUNDDOWN(#REF!*옵션!$D$11, 0)</f>
        <v>#REF!</v>
      </c>
      <c r="I219" s="28"/>
      <c r="J219" s="28"/>
      <c r="K219" s="28"/>
      <c r="L219" s="28" t="e">
        <f t="shared" si="3"/>
        <v>#REF!</v>
      </c>
      <c r="M219" s="34"/>
    </row>
    <row r="220" spans="2:13" ht="21.6" customHeight="1">
      <c r="B220" s="32" t="s">
        <v>947</v>
      </c>
      <c r="C220" s="26" t="s">
        <v>603</v>
      </c>
      <c r="D220" s="26" t="s">
        <v>604</v>
      </c>
      <c r="E220" s="26" t="s">
        <v>392</v>
      </c>
      <c r="F220" s="23" t="s">
        <v>134</v>
      </c>
      <c r="G220" s="27">
        <v>8</v>
      </c>
      <c r="H220" s="28" t="e">
        <f>ROUNDDOWN(#REF!*옵션!$D$11, 0)</f>
        <v>#REF!</v>
      </c>
      <c r="I220" s="28"/>
      <c r="J220" s="28"/>
      <c r="K220" s="28"/>
      <c r="L220" s="28" t="e">
        <f t="shared" si="3"/>
        <v>#REF!</v>
      </c>
      <c r="M220" s="34"/>
    </row>
    <row r="221" spans="2:13" ht="21.6" customHeight="1">
      <c r="B221" s="32" t="s">
        <v>948</v>
      </c>
      <c r="C221" s="26" t="s">
        <v>605</v>
      </c>
      <c r="D221" s="26" t="s">
        <v>604</v>
      </c>
      <c r="E221" s="26" t="s">
        <v>394</v>
      </c>
      <c r="F221" s="23" t="s">
        <v>134</v>
      </c>
      <c r="G221" s="27">
        <v>1</v>
      </c>
      <c r="H221" s="28" t="e">
        <f>ROUNDDOWN(#REF!*옵션!$D$11, 0)</f>
        <v>#REF!</v>
      </c>
      <c r="I221" s="28"/>
      <c r="J221" s="28"/>
      <c r="K221" s="28"/>
      <c r="L221" s="28" t="e">
        <f t="shared" si="3"/>
        <v>#REF!</v>
      </c>
      <c r="M221" s="34"/>
    </row>
    <row r="222" spans="2:13" ht="21.6" customHeight="1">
      <c r="B222" s="32" t="s">
        <v>949</v>
      </c>
      <c r="C222" s="26" t="s">
        <v>606</v>
      </c>
      <c r="D222" s="26" t="s">
        <v>604</v>
      </c>
      <c r="E222" s="26" t="s">
        <v>396</v>
      </c>
      <c r="F222" s="23" t="s">
        <v>134</v>
      </c>
      <c r="G222" s="27">
        <v>1</v>
      </c>
      <c r="H222" s="28" t="e">
        <f>ROUNDDOWN(#REF!*옵션!$D$11, 0)</f>
        <v>#REF!</v>
      </c>
      <c r="I222" s="28"/>
      <c r="J222" s="28"/>
      <c r="K222" s="28"/>
      <c r="L222" s="28" t="e">
        <f t="shared" si="3"/>
        <v>#REF!</v>
      </c>
      <c r="M222" s="34"/>
    </row>
    <row r="223" spans="2:13" ht="21.6" customHeight="1">
      <c r="B223" s="32" t="s">
        <v>950</v>
      </c>
      <c r="C223" s="26" t="s">
        <v>607</v>
      </c>
      <c r="D223" s="26" t="s">
        <v>608</v>
      </c>
      <c r="E223" s="26" t="s">
        <v>609</v>
      </c>
      <c r="F223" s="23" t="s">
        <v>107</v>
      </c>
      <c r="G223" s="27">
        <v>18</v>
      </c>
      <c r="H223" s="28" t="e">
        <f>ROUNDDOWN(#REF!*옵션!$D$11, 0)</f>
        <v>#REF!</v>
      </c>
      <c r="I223" s="28"/>
      <c r="J223" s="28"/>
      <c r="K223" s="28"/>
      <c r="L223" s="28" t="e">
        <f t="shared" si="3"/>
        <v>#REF!</v>
      </c>
      <c r="M223" s="34"/>
    </row>
    <row r="224" spans="2:13" ht="21.6" customHeight="1">
      <c r="B224" s="32" t="s">
        <v>951</v>
      </c>
      <c r="C224" s="26" t="s">
        <v>610</v>
      </c>
      <c r="D224" s="26" t="s">
        <v>608</v>
      </c>
      <c r="E224" s="26" t="s">
        <v>611</v>
      </c>
      <c r="F224" s="23" t="s">
        <v>107</v>
      </c>
      <c r="G224" s="27">
        <v>161</v>
      </c>
      <c r="H224" s="28" t="e">
        <f>ROUNDDOWN(#REF!*옵션!$D$11, 0)</f>
        <v>#REF!</v>
      </c>
      <c r="I224" s="28"/>
      <c r="J224" s="28"/>
      <c r="K224" s="28"/>
      <c r="L224" s="28" t="e">
        <f t="shared" si="3"/>
        <v>#REF!</v>
      </c>
      <c r="M224" s="34"/>
    </row>
    <row r="225" spans="2:13" ht="21.6" customHeight="1">
      <c r="B225" s="32" t="s">
        <v>952</v>
      </c>
      <c r="C225" s="26" t="s">
        <v>612</v>
      </c>
      <c r="D225" s="26" t="s">
        <v>608</v>
      </c>
      <c r="E225" s="26" t="s">
        <v>613</v>
      </c>
      <c r="F225" s="23" t="s">
        <v>107</v>
      </c>
      <c r="G225" s="27">
        <v>34</v>
      </c>
      <c r="H225" s="28" t="e">
        <f>ROUNDDOWN(#REF!*옵션!$D$11, 0)</f>
        <v>#REF!</v>
      </c>
      <c r="I225" s="28"/>
      <c r="J225" s="28"/>
      <c r="K225" s="28"/>
      <c r="L225" s="28" t="e">
        <f t="shared" si="3"/>
        <v>#REF!</v>
      </c>
      <c r="M225" s="34"/>
    </row>
    <row r="226" spans="2:13" ht="21.6" customHeight="1">
      <c r="B226" s="32" t="s">
        <v>953</v>
      </c>
      <c r="C226" s="26" t="s">
        <v>614</v>
      </c>
      <c r="D226" s="26" t="s">
        <v>608</v>
      </c>
      <c r="E226" s="26" t="s">
        <v>615</v>
      </c>
      <c r="F226" s="23" t="s">
        <v>107</v>
      </c>
      <c r="G226" s="27">
        <v>5</v>
      </c>
      <c r="H226" s="28" t="e">
        <f>ROUNDDOWN(#REF!*옵션!$D$11, 0)</f>
        <v>#REF!</v>
      </c>
      <c r="I226" s="28"/>
      <c r="J226" s="28"/>
      <c r="K226" s="28"/>
      <c r="L226" s="28" t="e">
        <f t="shared" si="3"/>
        <v>#REF!</v>
      </c>
      <c r="M226" s="34"/>
    </row>
    <row r="227" spans="2:13" ht="21.6" customHeight="1">
      <c r="B227" s="32" t="s">
        <v>954</v>
      </c>
      <c r="C227" s="26" t="s">
        <v>616</v>
      </c>
      <c r="D227" s="26" t="s">
        <v>617</v>
      </c>
      <c r="E227" s="26" t="s">
        <v>390</v>
      </c>
      <c r="F227" s="23" t="s">
        <v>134</v>
      </c>
      <c r="G227" s="27">
        <v>5</v>
      </c>
      <c r="H227" s="28" t="e">
        <f>ROUNDDOWN(#REF!*옵션!$D$11, 0)</f>
        <v>#REF!</v>
      </c>
      <c r="I227" s="28"/>
      <c r="J227" s="28"/>
      <c r="K227" s="28"/>
      <c r="L227" s="28" t="e">
        <f t="shared" si="3"/>
        <v>#REF!</v>
      </c>
      <c r="M227" s="34"/>
    </row>
    <row r="228" spans="2:13" ht="21.6" customHeight="1">
      <c r="B228" s="32" t="s">
        <v>955</v>
      </c>
      <c r="C228" s="26" t="s">
        <v>618</v>
      </c>
      <c r="D228" s="26" t="s">
        <v>617</v>
      </c>
      <c r="E228" s="26" t="s">
        <v>392</v>
      </c>
      <c r="F228" s="23" t="s">
        <v>134</v>
      </c>
      <c r="G228" s="27">
        <v>2</v>
      </c>
      <c r="H228" s="28" t="e">
        <f>ROUNDDOWN(#REF!*옵션!$D$11, 0)</f>
        <v>#REF!</v>
      </c>
      <c r="I228" s="28"/>
      <c r="J228" s="28"/>
      <c r="K228" s="28"/>
      <c r="L228" s="28" t="e">
        <f t="shared" si="3"/>
        <v>#REF!</v>
      </c>
      <c r="M228" s="34"/>
    </row>
    <row r="229" spans="2:13" ht="21.6" customHeight="1">
      <c r="B229" s="32" t="s">
        <v>956</v>
      </c>
      <c r="C229" s="26" t="s">
        <v>619</v>
      </c>
      <c r="D229" s="26" t="s">
        <v>617</v>
      </c>
      <c r="E229" s="26" t="s">
        <v>394</v>
      </c>
      <c r="F229" s="23" t="s">
        <v>134</v>
      </c>
      <c r="G229" s="27">
        <v>4</v>
      </c>
      <c r="H229" s="28" t="e">
        <f>ROUNDDOWN(#REF!*옵션!$D$11, 0)</f>
        <v>#REF!</v>
      </c>
      <c r="I229" s="28"/>
      <c r="J229" s="28"/>
      <c r="K229" s="28"/>
      <c r="L229" s="28" t="e">
        <f t="shared" si="3"/>
        <v>#REF!</v>
      </c>
      <c r="M229" s="34"/>
    </row>
    <row r="230" spans="2:13" ht="21.6" customHeight="1">
      <c r="B230" s="32" t="s">
        <v>957</v>
      </c>
      <c r="C230" s="26" t="s">
        <v>620</v>
      </c>
      <c r="D230" s="26" t="s">
        <v>617</v>
      </c>
      <c r="E230" s="26" t="s">
        <v>396</v>
      </c>
      <c r="F230" s="23" t="s">
        <v>134</v>
      </c>
      <c r="G230" s="27">
        <v>4</v>
      </c>
      <c r="H230" s="28" t="e">
        <f>ROUNDDOWN(#REF!*옵션!$D$11, 0)</f>
        <v>#REF!</v>
      </c>
      <c r="I230" s="28"/>
      <c r="J230" s="28"/>
      <c r="K230" s="28"/>
      <c r="L230" s="28" t="e">
        <f t="shared" si="3"/>
        <v>#REF!</v>
      </c>
      <c r="M230" s="34"/>
    </row>
    <row r="231" spans="2:13" ht="21.6" customHeight="1">
      <c r="B231" s="32" t="s">
        <v>958</v>
      </c>
      <c r="C231" s="26" t="s">
        <v>621</v>
      </c>
      <c r="D231" s="26" t="s">
        <v>622</v>
      </c>
      <c r="E231" s="26" t="s">
        <v>623</v>
      </c>
      <c r="F231" s="23" t="s">
        <v>134</v>
      </c>
      <c r="G231" s="27">
        <v>104</v>
      </c>
      <c r="H231" s="28" t="e">
        <f>ROUNDDOWN(#REF!*옵션!$D$11, 0)</f>
        <v>#REF!</v>
      </c>
      <c r="I231" s="28"/>
      <c r="J231" s="28"/>
      <c r="K231" s="28"/>
      <c r="L231" s="28" t="e">
        <f t="shared" si="3"/>
        <v>#REF!</v>
      </c>
      <c r="M231" s="34"/>
    </row>
    <row r="232" spans="2:13" ht="21.6" customHeight="1">
      <c r="B232" s="32" t="s">
        <v>959</v>
      </c>
      <c r="C232" s="26" t="s">
        <v>624</v>
      </c>
      <c r="D232" s="26" t="s">
        <v>625</v>
      </c>
      <c r="E232" s="26" t="s">
        <v>111</v>
      </c>
      <c r="F232" s="23" t="s">
        <v>626</v>
      </c>
      <c r="G232" s="27">
        <v>2</v>
      </c>
      <c r="H232" s="28" t="e">
        <f>ROUNDDOWN(#REF!*옵션!$D$11, 0)</f>
        <v>#REF!</v>
      </c>
      <c r="I232" s="28"/>
      <c r="J232" s="28"/>
      <c r="K232" s="28"/>
      <c r="L232" s="28" t="e">
        <f t="shared" si="3"/>
        <v>#REF!</v>
      </c>
      <c r="M232" s="34"/>
    </row>
    <row r="233" spans="2:13" ht="21.6" customHeight="1">
      <c r="B233" s="32" t="s">
        <v>960</v>
      </c>
      <c r="C233" s="26" t="s">
        <v>627</v>
      </c>
      <c r="D233" s="26" t="s">
        <v>625</v>
      </c>
      <c r="E233" s="26" t="s">
        <v>113</v>
      </c>
      <c r="F233" s="23" t="s">
        <v>626</v>
      </c>
      <c r="G233" s="27">
        <v>1</v>
      </c>
      <c r="H233" s="28" t="e">
        <f>ROUNDDOWN(#REF!*옵션!$D$11, 0)</f>
        <v>#REF!</v>
      </c>
      <c r="I233" s="28"/>
      <c r="J233" s="28"/>
      <c r="K233" s="28"/>
      <c r="L233" s="28" t="e">
        <f t="shared" si="3"/>
        <v>#REF!</v>
      </c>
      <c r="M233" s="34"/>
    </row>
    <row r="234" spans="2:13" ht="21.6" customHeight="1">
      <c r="B234" s="32" t="s">
        <v>961</v>
      </c>
      <c r="C234" s="26" t="s">
        <v>628</v>
      </c>
      <c r="D234" s="26" t="s">
        <v>625</v>
      </c>
      <c r="E234" s="26" t="s">
        <v>115</v>
      </c>
      <c r="F234" s="23" t="s">
        <v>626</v>
      </c>
      <c r="G234" s="27">
        <v>5</v>
      </c>
      <c r="H234" s="28" t="e">
        <f>ROUNDDOWN(#REF!*옵션!$D$11, 0)</f>
        <v>#REF!</v>
      </c>
      <c r="I234" s="28"/>
      <c r="J234" s="28"/>
      <c r="K234" s="28"/>
      <c r="L234" s="28" t="e">
        <f t="shared" si="3"/>
        <v>#REF!</v>
      </c>
      <c r="M234" s="34"/>
    </row>
    <row r="235" spans="2:13" ht="21.6" customHeight="1">
      <c r="B235" s="32" t="s">
        <v>962</v>
      </c>
      <c r="C235" s="26" t="s">
        <v>629</v>
      </c>
      <c r="D235" s="26" t="s">
        <v>625</v>
      </c>
      <c r="E235" s="26" t="s">
        <v>117</v>
      </c>
      <c r="F235" s="23" t="s">
        <v>626</v>
      </c>
      <c r="G235" s="27">
        <v>1</v>
      </c>
      <c r="H235" s="28" t="e">
        <f>ROUNDDOWN(#REF!*옵션!$D$11, 0)</f>
        <v>#REF!</v>
      </c>
      <c r="I235" s="28"/>
      <c r="J235" s="28"/>
      <c r="K235" s="28"/>
      <c r="L235" s="28" t="e">
        <f t="shared" si="3"/>
        <v>#REF!</v>
      </c>
      <c r="M235" s="34"/>
    </row>
    <row r="236" spans="2:13" ht="21.6" customHeight="1">
      <c r="B236" s="32" t="s">
        <v>963</v>
      </c>
      <c r="C236" s="26" t="s">
        <v>630</v>
      </c>
      <c r="D236" s="26" t="s">
        <v>625</v>
      </c>
      <c r="E236" s="26" t="s">
        <v>119</v>
      </c>
      <c r="F236" s="23" t="s">
        <v>626</v>
      </c>
      <c r="G236" s="27">
        <v>2</v>
      </c>
      <c r="H236" s="28" t="e">
        <f>ROUNDDOWN(#REF!*옵션!$D$11, 0)</f>
        <v>#REF!</v>
      </c>
      <c r="I236" s="28"/>
      <c r="J236" s="28"/>
      <c r="K236" s="28"/>
      <c r="L236" s="28" t="e">
        <f t="shared" si="3"/>
        <v>#REF!</v>
      </c>
      <c r="M236" s="34"/>
    </row>
    <row r="237" spans="2:13" ht="21.6" customHeight="1">
      <c r="B237" s="32" t="s">
        <v>964</v>
      </c>
      <c r="C237" s="26" t="s">
        <v>631</v>
      </c>
      <c r="D237" s="26" t="s">
        <v>625</v>
      </c>
      <c r="E237" s="26" t="s">
        <v>632</v>
      </c>
      <c r="F237" s="23" t="s">
        <v>626</v>
      </c>
      <c r="G237" s="27">
        <v>16</v>
      </c>
      <c r="H237" s="28" t="e">
        <f>ROUNDDOWN(#REF!*옵션!$D$11, 0)</f>
        <v>#REF!</v>
      </c>
      <c r="I237" s="28"/>
      <c r="J237" s="28"/>
      <c r="K237" s="28"/>
      <c r="L237" s="28" t="e">
        <f t="shared" si="3"/>
        <v>#REF!</v>
      </c>
      <c r="M237" s="34"/>
    </row>
    <row r="238" spans="2:13" ht="21.6" customHeight="1">
      <c r="B238" s="32" t="s">
        <v>965</v>
      </c>
      <c r="C238" s="26" t="s">
        <v>633</v>
      </c>
      <c r="D238" s="26" t="s">
        <v>625</v>
      </c>
      <c r="E238" s="26" t="s">
        <v>634</v>
      </c>
      <c r="F238" s="23" t="s">
        <v>626</v>
      </c>
      <c r="G238" s="27">
        <v>9</v>
      </c>
      <c r="H238" s="28" t="e">
        <f>ROUNDDOWN(#REF!*옵션!$D$11, 0)</f>
        <v>#REF!</v>
      </c>
      <c r="I238" s="28"/>
      <c r="J238" s="28"/>
      <c r="K238" s="28"/>
      <c r="L238" s="28" t="e">
        <f t="shared" si="3"/>
        <v>#REF!</v>
      </c>
      <c r="M238" s="34"/>
    </row>
    <row r="239" spans="2:13" ht="21.6" customHeight="1">
      <c r="B239" s="32" t="s">
        <v>966</v>
      </c>
      <c r="C239" s="26" t="s">
        <v>635</v>
      </c>
      <c r="D239" s="26" t="s">
        <v>625</v>
      </c>
      <c r="E239" s="26" t="s">
        <v>636</v>
      </c>
      <c r="F239" s="23" t="s">
        <v>626</v>
      </c>
      <c r="G239" s="27">
        <v>2</v>
      </c>
      <c r="H239" s="28" t="e">
        <f>ROUNDDOWN(#REF!*옵션!$D$11, 0)</f>
        <v>#REF!</v>
      </c>
      <c r="I239" s="28"/>
      <c r="J239" s="28"/>
      <c r="K239" s="28"/>
      <c r="L239" s="28" t="e">
        <f t="shared" si="3"/>
        <v>#REF!</v>
      </c>
      <c r="M239" s="34"/>
    </row>
    <row r="240" spans="2:13" ht="21.6" customHeight="1">
      <c r="B240" s="32" t="s">
        <v>967</v>
      </c>
      <c r="C240" s="26" t="s">
        <v>637</v>
      </c>
      <c r="D240" s="26" t="s">
        <v>625</v>
      </c>
      <c r="E240" s="26" t="s">
        <v>638</v>
      </c>
      <c r="F240" s="23" t="s">
        <v>626</v>
      </c>
      <c r="G240" s="27">
        <v>1</v>
      </c>
      <c r="H240" s="28" t="e">
        <f>ROUNDDOWN(#REF!*옵션!$D$11, 0)</f>
        <v>#REF!</v>
      </c>
      <c r="I240" s="28"/>
      <c r="J240" s="28"/>
      <c r="K240" s="28"/>
      <c r="L240" s="28" t="e">
        <f t="shared" si="3"/>
        <v>#REF!</v>
      </c>
      <c r="M240" s="34"/>
    </row>
    <row r="241" spans="2:13" ht="21.6" customHeight="1">
      <c r="B241" s="32" t="s">
        <v>968</v>
      </c>
      <c r="C241" s="26" t="s">
        <v>639</v>
      </c>
      <c r="D241" s="26" t="s">
        <v>625</v>
      </c>
      <c r="E241" s="26" t="s">
        <v>640</v>
      </c>
      <c r="F241" s="23" t="s">
        <v>626</v>
      </c>
      <c r="G241" s="27">
        <v>4</v>
      </c>
      <c r="H241" s="28" t="e">
        <f>ROUNDDOWN(#REF!*옵션!$D$11, 0)</f>
        <v>#REF!</v>
      </c>
      <c r="I241" s="28"/>
      <c r="J241" s="28"/>
      <c r="K241" s="28"/>
      <c r="L241" s="28" t="e">
        <f t="shared" si="3"/>
        <v>#REF!</v>
      </c>
      <c r="M241" s="34"/>
    </row>
    <row r="242" spans="2:13" ht="21.6" customHeight="1">
      <c r="B242" s="32" t="s">
        <v>969</v>
      </c>
      <c r="C242" s="26" t="s">
        <v>641</v>
      </c>
      <c r="D242" s="26" t="s">
        <v>642</v>
      </c>
      <c r="E242" s="26" t="s">
        <v>643</v>
      </c>
      <c r="F242" s="23" t="s">
        <v>644</v>
      </c>
      <c r="G242" s="27">
        <v>3</v>
      </c>
      <c r="H242" s="28" t="e">
        <f>ROUNDDOWN(#REF!*옵션!$D$11, 0)</f>
        <v>#REF!</v>
      </c>
      <c r="I242" s="28"/>
      <c r="J242" s="28"/>
      <c r="K242" s="28"/>
      <c r="L242" s="28" t="e">
        <f t="shared" si="3"/>
        <v>#REF!</v>
      </c>
      <c r="M242" s="34"/>
    </row>
    <row r="243" spans="2:13" ht="21.6" customHeight="1">
      <c r="B243" s="32" t="s">
        <v>970</v>
      </c>
      <c r="C243" s="26" t="s">
        <v>645</v>
      </c>
      <c r="D243" s="26" t="s">
        <v>646</v>
      </c>
      <c r="E243" s="26"/>
      <c r="F243" s="23" t="s">
        <v>134</v>
      </c>
      <c r="G243" s="27">
        <v>10</v>
      </c>
      <c r="H243" s="28" t="e">
        <f>ROUNDDOWN(#REF!*옵션!$D$11, 0)</f>
        <v>#REF!</v>
      </c>
      <c r="I243" s="28"/>
      <c r="J243" s="28"/>
      <c r="K243" s="28"/>
      <c r="L243" s="28" t="e">
        <f t="shared" si="3"/>
        <v>#REF!</v>
      </c>
      <c r="M243" s="34"/>
    </row>
    <row r="244" spans="2:13" ht="21.6" customHeight="1">
      <c r="B244" s="32" t="s">
        <v>971</v>
      </c>
      <c r="C244" s="26" t="s">
        <v>647</v>
      </c>
      <c r="D244" s="26" t="s">
        <v>648</v>
      </c>
      <c r="E244" s="26" t="s">
        <v>649</v>
      </c>
      <c r="F244" s="23" t="s">
        <v>134</v>
      </c>
      <c r="G244" s="27">
        <v>12</v>
      </c>
      <c r="H244" s="28" t="e">
        <f>ROUNDDOWN(#REF!*옵션!$D$11, 0)</f>
        <v>#REF!</v>
      </c>
      <c r="I244" s="28"/>
      <c r="J244" s="28"/>
      <c r="K244" s="28"/>
      <c r="L244" s="28" t="e">
        <f t="shared" si="3"/>
        <v>#REF!</v>
      </c>
      <c r="M244" s="34"/>
    </row>
    <row r="245" spans="2:13" ht="21.6" customHeight="1">
      <c r="B245" s="32" t="s">
        <v>972</v>
      </c>
      <c r="C245" s="26" t="s">
        <v>650</v>
      </c>
      <c r="D245" s="26" t="s">
        <v>651</v>
      </c>
      <c r="E245" s="26" t="s">
        <v>652</v>
      </c>
      <c r="F245" s="23" t="s">
        <v>134</v>
      </c>
      <c r="G245" s="27">
        <v>1162</v>
      </c>
      <c r="H245" s="28" t="e">
        <f>ROUNDDOWN(#REF!*옵션!$D$11, 0)</f>
        <v>#REF!</v>
      </c>
      <c r="I245" s="28"/>
      <c r="J245" s="28"/>
      <c r="K245" s="28"/>
      <c r="L245" s="28" t="e">
        <f t="shared" si="3"/>
        <v>#REF!</v>
      </c>
      <c r="M245" s="34"/>
    </row>
    <row r="246" spans="2:13" ht="21.6" customHeight="1">
      <c r="B246" s="32" t="s">
        <v>973</v>
      </c>
      <c r="C246" s="26" t="s">
        <v>653</v>
      </c>
      <c r="D246" s="26" t="s">
        <v>654</v>
      </c>
      <c r="E246" s="26" t="s">
        <v>655</v>
      </c>
      <c r="F246" s="23" t="s">
        <v>436</v>
      </c>
      <c r="G246" s="27">
        <v>6</v>
      </c>
      <c r="H246" s="28" t="e">
        <f>ROUNDDOWN(#REF!*옵션!$D$11, 0)</f>
        <v>#REF!</v>
      </c>
      <c r="I246" s="28"/>
      <c r="J246" s="28"/>
      <c r="K246" s="28"/>
      <c r="L246" s="28" t="e">
        <f t="shared" si="3"/>
        <v>#REF!</v>
      </c>
      <c r="M246" s="34"/>
    </row>
    <row r="247" spans="2:13" ht="21.6" customHeight="1">
      <c r="B247" s="32" t="s">
        <v>974</v>
      </c>
      <c r="C247" s="26" t="s">
        <v>656</v>
      </c>
      <c r="D247" s="26" t="s">
        <v>654</v>
      </c>
      <c r="E247" s="26" t="s">
        <v>657</v>
      </c>
      <c r="F247" s="23" t="s">
        <v>436</v>
      </c>
      <c r="G247" s="27">
        <v>1</v>
      </c>
      <c r="H247" s="28" t="e">
        <f>ROUNDDOWN(#REF!*옵션!$D$11, 0)</f>
        <v>#REF!</v>
      </c>
      <c r="I247" s="28"/>
      <c r="J247" s="28"/>
      <c r="K247" s="28"/>
      <c r="L247" s="28" t="e">
        <f t="shared" si="3"/>
        <v>#REF!</v>
      </c>
      <c r="M247" s="34"/>
    </row>
    <row r="248" spans="2:13" ht="21.6" customHeight="1">
      <c r="B248" s="32" t="s">
        <v>975</v>
      </c>
      <c r="C248" s="26" t="s">
        <v>658</v>
      </c>
      <c r="D248" s="26" t="s">
        <v>654</v>
      </c>
      <c r="E248" s="26" t="s">
        <v>659</v>
      </c>
      <c r="F248" s="23" t="s">
        <v>436</v>
      </c>
      <c r="G248" s="27">
        <v>6</v>
      </c>
      <c r="H248" s="28" t="e">
        <f>ROUNDDOWN(#REF!*옵션!$D$11, 0)</f>
        <v>#REF!</v>
      </c>
      <c r="I248" s="28"/>
      <c r="J248" s="28"/>
      <c r="K248" s="28"/>
      <c r="L248" s="28" t="e">
        <f t="shared" si="3"/>
        <v>#REF!</v>
      </c>
      <c r="M248" s="34"/>
    </row>
    <row r="249" spans="2:13" ht="21.6" customHeight="1">
      <c r="B249" s="32" t="s">
        <v>976</v>
      </c>
      <c r="C249" s="26" t="s">
        <v>660</v>
      </c>
      <c r="D249" s="26" t="s">
        <v>661</v>
      </c>
      <c r="E249" s="26" t="s">
        <v>662</v>
      </c>
      <c r="F249" s="23" t="s">
        <v>436</v>
      </c>
      <c r="G249" s="27">
        <v>638</v>
      </c>
      <c r="H249" s="28" t="e">
        <f>ROUNDDOWN(#REF!*옵션!$D$11, 0)</f>
        <v>#REF!</v>
      </c>
      <c r="I249" s="28"/>
      <c r="J249" s="28"/>
      <c r="K249" s="28"/>
      <c r="L249" s="28" t="e">
        <f t="shared" si="3"/>
        <v>#REF!</v>
      </c>
      <c r="M249" s="34"/>
    </row>
    <row r="250" spans="2:13" ht="21.6" customHeight="1">
      <c r="B250" s="32" t="s">
        <v>977</v>
      </c>
      <c r="C250" s="26" t="s">
        <v>663</v>
      </c>
      <c r="D250" s="26" t="s">
        <v>661</v>
      </c>
      <c r="E250" s="26" t="s">
        <v>664</v>
      </c>
      <c r="F250" s="23" t="s">
        <v>436</v>
      </c>
      <c r="G250" s="27">
        <v>19</v>
      </c>
      <c r="H250" s="28" t="e">
        <f>ROUNDDOWN(#REF!*옵션!$D$11, 0)</f>
        <v>#REF!</v>
      </c>
      <c r="I250" s="28"/>
      <c r="J250" s="28"/>
      <c r="K250" s="28"/>
      <c r="L250" s="28" t="e">
        <f t="shared" si="3"/>
        <v>#REF!</v>
      </c>
      <c r="M250" s="34"/>
    </row>
    <row r="251" spans="2:13" ht="21.6" customHeight="1">
      <c r="B251" s="32" t="s">
        <v>978</v>
      </c>
      <c r="C251" s="26" t="s">
        <v>665</v>
      </c>
      <c r="D251" s="26" t="s">
        <v>661</v>
      </c>
      <c r="E251" s="26" t="s">
        <v>666</v>
      </c>
      <c r="F251" s="23" t="s">
        <v>436</v>
      </c>
      <c r="G251" s="27">
        <v>182</v>
      </c>
      <c r="H251" s="28" t="e">
        <f>ROUNDDOWN(#REF!*옵션!$D$11, 0)</f>
        <v>#REF!</v>
      </c>
      <c r="I251" s="28"/>
      <c r="J251" s="28"/>
      <c r="K251" s="28"/>
      <c r="L251" s="28" t="e">
        <f t="shared" si="3"/>
        <v>#REF!</v>
      </c>
      <c r="M251" s="34"/>
    </row>
    <row r="252" spans="2:13" ht="21.6" customHeight="1">
      <c r="B252" s="32" t="s">
        <v>979</v>
      </c>
      <c r="C252" s="26" t="s">
        <v>667</v>
      </c>
      <c r="D252" s="26" t="s">
        <v>661</v>
      </c>
      <c r="E252" s="26" t="s">
        <v>668</v>
      </c>
      <c r="F252" s="23" t="s">
        <v>436</v>
      </c>
      <c r="G252" s="27">
        <v>6</v>
      </c>
      <c r="H252" s="28" t="e">
        <f>ROUNDDOWN(#REF!*옵션!$D$11, 0)</f>
        <v>#REF!</v>
      </c>
      <c r="I252" s="28"/>
      <c r="J252" s="28"/>
      <c r="K252" s="28"/>
      <c r="L252" s="28" t="e">
        <f t="shared" si="3"/>
        <v>#REF!</v>
      </c>
      <c r="M252" s="34"/>
    </row>
    <row r="253" spans="2:13" ht="21.6" customHeight="1">
      <c r="B253" s="32" t="s">
        <v>980</v>
      </c>
      <c r="C253" s="26" t="s">
        <v>669</v>
      </c>
      <c r="D253" s="26" t="s">
        <v>661</v>
      </c>
      <c r="E253" s="26" t="s">
        <v>670</v>
      </c>
      <c r="F253" s="23" t="s">
        <v>436</v>
      </c>
      <c r="G253" s="27">
        <v>190</v>
      </c>
      <c r="H253" s="28" t="e">
        <f>ROUNDDOWN(#REF!*옵션!$D$11, 0)</f>
        <v>#REF!</v>
      </c>
      <c r="I253" s="28"/>
      <c r="J253" s="28"/>
      <c r="K253" s="28"/>
      <c r="L253" s="28" t="e">
        <f t="shared" si="3"/>
        <v>#REF!</v>
      </c>
      <c r="M253" s="34"/>
    </row>
    <row r="254" spans="2:13" ht="21.6" customHeight="1">
      <c r="B254" s="32" t="s">
        <v>981</v>
      </c>
      <c r="C254" s="26" t="s">
        <v>671</v>
      </c>
      <c r="D254" s="26" t="s">
        <v>661</v>
      </c>
      <c r="E254" s="26" t="s">
        <v>672</v>
      </c>
      <c r="F254" s="23" t="s">
        <v>436</v>
      </c>
      <c r="G254" s="27">
        <v>8</v>
      </c>
      <c r="H254" s="28" t="e">
        <f>ROUNDDOWN(#REF!*옵션!$D$11, 0)</f>
        <v>#REF!</v>
      </c>
      <c r="I254" s="28"/>
      <c r="J254" s="28"/>
      <c r="K254" s="28"/>
      <c r="L254" s="28" t="e">
        <f t="shared" si="3"/>
        <v>#REF!</v>
      </c>
      <c r="M254" s="34"/>
    </row>
    <row r="255" spans="2:13" ht="21.6" customHeight="1">
      <c r="B255" s="32" t="s">
        <v>982</v>
      </c>
      <c r="C255" s="26" t="s">
        <v>673</v>
      </c>
      <c r="D255" s="26" t="s">
        <v>674</v>
      </c>
      <c r="E255" s="26" t="s">
        <v>675</v>
      </c>
      <c r="F255" s="23" t="s">
        <v>134</v>
      </c>
      <c r="G255" s="27">
        <v>21</v>
      </c>
      <c r="H255" s="28" t="e">
        <f>ROUNDDOWN(#REF!*옵션!$D$11, 0)</f>
        <v>#REF!</v>
      </c>
      <c r="I255" s="28"/>
      <c r="J255" s="28"/>
      <c r="K255" s="28"/>
      <c r="L255" s="28" t="e">
        <f t="shared" si="3"/>
        <v>#REF!</v>
      </c>
      <c r="M255" s="34"/>
    </row>
    <row r="256" spans="2:13" ht="21.6" customHeight="1">
      <c r="B256" s="32" t="s">
        <v>983</v>
      </c>
      <c r="C256" s="26" t="s">
        <v>676</v>
      </c>
      <c r="D256" s="26" t="s">
        <v>674</v>
      </c>
      <c r="E256" s="26" t="s">
        <v>677</v>
      </c>
      <c r="F256" s="23" t="s">
        <v>134</v>
      </c>
      <c r="G256" s="27">
        <v>1</v>
      </c>
      <c r="H256" s="28" t="e">
        <f>ROUNDDOWN(#REF!*옵션!$D$11, 0)</f>
        <v>#REF!</v>
      </c>
      <c r="I256" s="28"/>
      <c r="J256" s="28"/>
      <c r="K256" s="28"/>
      <c r="L256" s="28" t="e">
        <f t="shared" si="3"/>
        <v>#REF!</v>
      </c>
      <c r="M256" s="34"/>
    </row>
    <row r="257" spans="2:13" ht="21.6" customHeight="1">
      <c r="B257" s="32" t="s">
        <v>984</v>
      </c>
      <c r="C257" s="26" t="s">
        <v>678</v>
      </c>
      <c r="D257" s="26" t="s">
        <v>674</v>
      </c>
      <c r="E257" s="26" t="s">
        <v>407</v>
      </c>
      <c r="F257" s="23" t="s">
        <v>134</v>
      </c>
      <c r="G257" s="27">
        <v>74</v>
      </c>
      <c r="H257" s="28" t="e">
        <f>ROUNDDOWN(#REF!*옵션!$D$11, 0)</f>
        <v>#REF!</v>
      </c>
      <c r="I257" s="28"/>
      <c r="J257" s="28"/>
      <c r="K257" s="28"/>
      <c r="L257" s="28" t="e">
        <f t="shared" si="3"/>
        <v>#REF!</v>
      </c>
      <c r="M257" s="34"/>
    </row>
    <row r="258" spans="2:13" ht="21.6" customHeight="1">
      <c r="B258" s="32" t="s">
        <v>985</v>
      </c>
      <c r="C258" s="26" t="s">
        <v>679</v>
      </c>
      <c r="D258" s="26" t="s">
        <v>680</v>
      </c>
      <c r="E258" s="26" t="s">
        <v>681</v>
      </c>
      <c r="F258" s="23" t="s">
        <v>107</v>
      </c>
      <c r="G258" s="27">
        <v>417</v>
      </c>
      <c r="H258" s="28" t="e">
        <f>ROUNDDOWN(#REF!*옵션!$D$11, 0)</f>
        <v>#REF!</v>
      </c>
      <c r="I258" s="28"/>
      <c r="J258" s="28"/>
      <c r="K258" s="28"/>
      <c r="L258" s="28" t="e">
        <f t="shared" si="3"/>
        <v>#REF!</v>
      </c>
      <c r="M258" s="34"/>
    </row>
    <row r="259" spans="2:13" ht="21.6" customHeight="1">
      <c r="B259" s="32" t="s">
        <v>986</v>
      </c>
      <c r="C259" s="26" t="s">
        <v>682</v>
      </c>
      <c r="D259" s="26" t="s">
        <v>680</v>
      </c>
      <c r="E259" s="26" t="s">
        <v>683</v>
      </c>
      <c r="F259" s="23" t="s">
        <v>107</v>
      </c>
      <c r="G259" s="27">
        <v>160</v>
      </c>
      <c r="H259" s="28" t="e">
        <f>ROUNDDOWN(#REF!*옵션!$D$11, 0)</f>
        <v>#REF!</v>
      </c>
      <c r="I259" s="28"/>
      <c r="J259" s="28"/>
      <c r="K259" s="28"/>
      <c r="L259" s="28" t="e">
        <f t="shared" si="3"/>
        <v>#REF!</v>
      </c>
      <c r="M259" s="34"/>
    </row>
    <row r="260" spans="2:13" ht="21.6" customHeight="1">
      <c r="B260" s="32" t="s">
        <v>987</v>
      </c>
      <c r="C260" s="26" t="s">
        <v>684</v>
      </c>
      <c r="D260" s="26" t="s">
        <v>680</v>
      </c>
      <c r="E260" s="26" t="s">
        <v>685</v>
      </c>
      <c r="F260" s="23" t="s">
        <v>107</v>
      </c>
      <c r="G260" s="27">
        <v>252</v>
      </c>
      <c r="H260" s="28" t="e">
        <f>ROUNDDOWN(#REF!*옵션!$D$11, 0)</f>
        <v>#REF!</v>
      </c>
      <c r="I260" s="28"/>
      <c r="J260" s="28"/>
      <c r="K260" s="28"/>
      <c r="L260" s="28" t="e">
        <f t="shared" ref="L260:L284" si="4">SUM(H260,I260,J260)</f>
        <v>#REF!</v>
      </c>
      <c r="M260" s="34"/>
    </row>
    <row r="261" spans="2:13" ht="21.6" customHeight="1">
      <c r="B261" s="32" t="s">
        <v>988</v>
      </c>
      <c r="C261" s="26" t="s">
        <v>686</v>
      </c>
      <c r="D261" s="26" t="s">
        <v>680</v>
      </c>
      <c r="E261" s="26" t="s">
        <v>350</v>
      </c>
      <c r="F261" s="23" t="s">
        <v>107</v>
      </c>
      <c r="G261" s="27">
        <v>160</v>
      </c>
      <c r="H261" s="28" t="e">
        <f>ROUNDDOWN(#REF!*옵션!$D$11, 0)</f>
        <v>#REF!</v>
      </c>
      <c r="I261" s="28"/>
      <c r="J261" s="28"/>
      <c r="K261" s="28"/>
      <c r="L261" s="28" t="e">
        <f t="shared" si="4"/>
        <v>#REF!</v>
      </c>
      <c r="M261" s="34"/>
    </row>
    <row r="262" spans="2:13" ht="21.6" customHeight="1">
      <c r="B262" s="32" t="s">
        <v>989</v>
      </c>
      <c r="C262" s="26" t="s">
        <v>687</v>
      </c>
      <c r="D262" s="26" t="s">
        <v>680</v>
      </c>
      <c r="E262" s="26" t="s">
        <v>352</v>
      </c>
      <c r="F262" s="23" t="s">
        <v>107</v>
      </c>
      <c r="G262" s="27">
        <v>280</v>
      </c>
      <c r="H262" s="28" t="e">
        <f>ROUNDDOWN(#REF!*옵션!$D$11, 0)</f>
        <v>#REF!</v>
      </c>
      <c r="I262" s="28"/>
      <c r="J262" s="28"/>
      <c r="K262" s="28"/>
      <c r="L262" s="28" t="e">
        <f t="shared" si="4"/>
        <v>#REF!</v>
      </c>
      <c r="M262" s="34"/>
    </row>
    <row r="263" spans="2:13" ht="21.6" customHeight="1">
      <c r="B263" s="32" t="s">
        <v>990</v>
      </c>
      <c r="C263" s="26" t="s">
        <v>688</v>
      </c>
      <c r="D263" s="26" t="s">
        <v>680</v>
      </c>
      <c r="E263" s="26" t="s">
        <v>359</v>
      </c>
      <c r="F263" s="23" t="s">
        <v>107</v>
      </c>
      <c r="G263" s="27">
        <v>40</v>
      </c>
      <c r="H263" s="28" t="e">
        <f>ROUNDDOWN(#REF!*옵션!$D$11, 0)</f>
        <v>#REF!</v>
      </c>
      <c r="I263" s="28"/>
      <c r="J263" s="28"/>
      <c r="K263" s="28"/>
      <c r="L263" s="28" t="e">
        <f t="shared" si="4"/>
        <v>#REF!</v>
      </c>
      <c r="M263" s="34"/>
    </row>
    <row r="264" spans="2:13" ht="21.6" customHeight="1">
      <c r="B264" s="32" t="s">
        <v>991</v>
      </c>
      <c r="C264" s="26" t="s">
        <v>689</v>
      </c>
      <c r="D264" s="26" t="s">
        <v>680</v>
      </c>
      <c r="E264" s="26" t="s">
        <v>357</v>
      </c>
      <c r="F264" s="23" t="s">
        <v>107</v>
      </c>
      <c r="G264" s="27">
        <v>80</v>
      </c>
      <c r="H264" s="28" t="e">
        <f>ROUNDDOWN(#REF!*옵션!$D$11, 0)</f>
        <v>#REF!</v>
      </c>
      <c r="I264" s="28"/>
      <c r="J264" s="28"/>
      <c r="K264" s="28"/>
      <c r="L264" s="28" t="e">
        <f t="shared" si="4"/>
        <v>#REF!</v>
      </c>
      <c r="M264" s="34"/>
    </row>
    <row r="265" spans="2:13" ht="21.6" customHeight="1">
      <c r="B265" s="32" t="s">
        <v>992</v>
      </c>
      <c r="C265" s="26" t="s">
        <v>690</v>
      </c>
      <c r="D265" s="26" t="s">
        <v>680</v>
      </c>
      <c r="E265" s="26" t="s">
        <v>691</v>
      </c>
      <c r="F265" s="23" t="s">
        <v>107</v>
      </c>
      <c r="G265" s="27">
        <v>40</v>
      </c>
      <c r="H265" s="28" t="e">
        <f>ROUNDDOWN(#REF!*옵션!$D$11, 0)</f>
        <v>#REF!</v>
      </c>
      <c r="I265" s="28"/>
      <c r="J265" s="28"/>
      <c r="K265" s="28"/>
      <c r="L265" s="28" t="e">
        <f t="shared" si="4"/>
        <v>#REF!</v>
      </c>
      <c r="M265" s="34"/>
    </row>
    <row r="266" spans="2:13" ht="21.6" customHeight="1">
      <c r="B266" s="32" t="s">
        <v>993</v>
      </c>
      <c r="C266" s="26" t="s">
        <v>692</v>
      </c>
      <c r="D266" s="26" t="s">
        <v>680</v>
      </c>
      <c r="E266" s="26" t="s">
        <v>693</v>
      </c>
      <c r="F266" s="23" t="s">
        <v>107</v>
      </c>
      <c r="G266" s="27">
        <v>40</v>
      </c>
      <c r="H266" s="28" t="e">
        <f>ROUNDDOWN(#REF!*옵션!$D$11, 0)</f>
        <v>#REF!</v>
      </c>
      <c r="I266" s="28"/>
      <c r="J266" s="28"/>
      <c r="K266" s="28"/>
      <c r="L266" s="28" t="e">
        <f t="shared" si="4"/>
        <v>#REF!</v>
      </c>
      <c r="M266" s="34"/>
    </row>
    <row r="267" spans="2:13" ht="21.6" customHeight="1">
      <c r="B267" s="32" t="s">
        <v>994</v>
      </c>
      <c r="C267" s="26" t="s">
        <v>694</v>
      </c>
      <c r="D267" s="26" t="s">
        <v>680</v>
      </c>
      <c r="E267" s="26" t="s">
        <v>695</v>
      </c>
      <c r="F267" s="23" t="s">
        <v>107</v>
      </c>
      <c r="G267" s="27">
        <v>160</v>
      </c>
      <c r="H267" s="28" t="e">
        <f>ROUNDDOWN(#REF!*옵션!$D$11, 0)</f>
        <v>#REF!</v>
      </c>
      <c r="I267" s="28"/>
      <c r="J267" s="28"/>
      <c r="K267" s="28"/>
      <c r="L267" s="28" t="e">
        <f t="shared" si="4"/>
        <v>#REF!</v>
      </c>
      <c r="M267" s="34"/>
    </row>
    <row r="268" spans="2:13" ht="21.6" customHeight="1">
      <c r="B268" s="32" t="s">
        <v>995</v>
      </c>
      <c r="C268" s="26" t="s">
        <v>696</v>
      </c>
      <c r="D268" s="26" t="s">
        <v>680</v>
      </c>
      <c r="E268" s="26" t="s">
        <v>363</v>
      </c>
      <c r="F268" s="23" t="s">
        <v>107</v>
      </c>
      <c r="G268" s="27">
        <v>200</v>
      </c>
      <c r="H268" s="28" t="e">
        <f>ROUNDDOWN(#REF!*옵션!$D$11, 0)</f>
        <v>#REF!</v>
      </c>
      <c r="I268" s="28"/>
      <c r="J268" s="28"/>
      <c r="K268" s="28"/>
      <c r="L268" s="28" t="e">
        <f t="shared" si="4"/>
        <v>#REF!</v>
      </c>
      <c r="M268" s="34"/>
    </row>
    <row r="269" spans="2:13" ht="21.6" customHeight="1">
      <c r="B269" s="32" t="s">
        <v>996</v>
      </c>
      <c r="C269" s="26" t="s">
        <v>697</v>
      </c>
      <c r="D269" s="26" t="s">
        <v>680</v>
      </c>
      <c r="E269" s="26" t="s">
        <v>367</v>
      </c>
      <c r="F269" s="23" t="s">
        <v>107</v>
      </c>
      <c r="G269" s="27">
        <v>160</v>
      </c>
      <c r="H269" s="28" t="e">
        <f>ROUNDDOWN(#REF!*옵션!$D$11, 0)</f>
        <v>#REF!</v>
      </c>
      <c r="I269" s="28"/>
      <c r="J269" s="28"/>
      <c r="K269" s="28"/>
      <c r="L269" s="28" t="e">
        <f t="shared" si="4"/>
        <v>#REF!</v>
      </c>
      <c r="M269" s="34"/>
    </row>
    <row r="270" spans="2:13" ht="21.6" customHeight="1">
      <c r="B270" s="32" t="s">
        <v>997</v>
      </c>
      <c r="C270" s="26" t="s">
        <v>698</v>
      </c>
      <c r="D270" s="26" t="s">
        <v>680</v>
      </c>
      <c r="E270" s="26" t="s">
        <v>369</v>
      </c>
      <c r="F270" s="23" t="s">
        <v>107</v>
      </c>
      <c r="G270" s="27">
        <v>640</v>
      </c>
      <c r="H270" s="28" t="e">
        <f>ROUNDDOWN(#REF!*옵션!$D$11, 0)</f>
        <v>#REF!</v>
      </c>
      <c r="I270" s="28"/>
      <c r="J270" s="28"/>
      <c r="K270" s="28"/>
      <c r="L270" s="28" t="e">
        <f t="shared" si="4"/>
        <v>#REF!</v>
      </c>
      <c r="M270" s="34"/>
    </row>
    <row r="271" spans="2:13" ht="21.6" customHeight="1">
      <c r="B271" s="32" t="s">
        <v>998</v>
      </c>
      <c r="C271" s="26" t="s">
        <v>699</v>
      </c>
      <c r="D271" s="26" t="s">
        <v>680</v>
      </c>
      <c r="E271" s="26" t="s">
        <v>361</v>
      </c>
      <c r="F271" s="23" t="s">
        <v>107</v>
      </c>
      <c r="G271" s="27">
        <v>80</v>
      </c>
      <c r="H271" s="28" t="e">
        <f>ROUNDDOWN(#REF!*옵션!$D$11, 0)</f>
        <v>#REF!</v>
      </c>
      <c r="I271" s="28"/>
      <c r="J271" s="28"/>
      <c r="K271" s="28"/>
      <c r="L271" s="28" t="e">
        <f t="shared" si="4"/>
        <v>#REF!</v>
      </c>
      <c r="M271" s="34"/>
    </row>
    <row r="272" spans="2:13" ht="21.6" customHeight="1">
      <c r="B272" s="32" t="s">
        <v>999</v>
      </c>
      <c r="C272" s="26" t="s">
        <v>700</v>
      </c>
      <c r="D272" s="26" t="s">
        <v>701</v>
      </c>
      <c r="E272" s="26" t="s">
        <v>702</v>
      </c>
      <c r="F272" s="23" t="s">
        <v>703</v>
      </c>
      <c r="G272" s="27">
        <v>5.41</v>
      </c>
      <c r="H272" s="28" t="e">
        <f>#REF!</f>
        <v>#REF!</v>
      </c>
      <c r="I272" s="28" t="e">
        <f>#REF!</f>
        <v>#REF!</v>
      </c>
      <c r="J272" s="28" t="e">
        <f>#REF!</f>
        <v>#REF!</v>
      </c>
      <c r="K272" s="28"/>
      <c r="L272" s="28" t="e">
        <f t="shared" si="4"/>
        <v>#REF!</v>
      </c>
      <c r="M272" s="34" t="s">
        <v>1000</v>
      </c>
    </row>
    <row r="273" spans="2:13" ht="21.6" customHeight="1">
      <c r="B273" s="32" t="s">
        <v>1001</v>
      </c>
      <c r="C273" s="26" t="s">
        <v>704</v>
      </c>
      <c r="D273" s="26" t="s">
        <v>701</v>
      </c>
      <c r="E273" s="26" t="s">
        <v>705</v>
      </c>
      <c r="F273" s="23" t="s">
        <v>703</v>
      </c>
      <c r="G273" s="27">
        <v>30.64</v>
      </c>
      <c r="H273" s="28" t="e">
        <f>#REF!</f>
        <v>#REF!</v>
      </c>
      <c r="I273" s="28" t="e">
        <f>#REF!</f>
        <v>#REF!</v>
      </c>
      <c r="J273" s="28" t="e">
        <f>#REF!</f>
        <v>#REF!</v>
      </c>
      <c r="K273" s="28"/>
      <c r="L273" s="28" t="e">
        <f t="shared" si="4"/>
        <v>#REF!</v>
      </c>
      <c r="M273" s="34" t="s">
        <v>1002</v>
      </c>
    </row>
    <row r="274" spans="2:13" ht="21.6" customHeight="1">
      <c r="B274" s="32" t="s">
        <v>1003</v>
      </c>
      <c r="C274" s="26" t="s">
        <v>706</v>
      </c>
      <c r="D274" s="26" t="s">
        <v>707</v>
      </c>
      <c r="E274" s="26" t="s">
        <v>708</v>
      </c>
      <c r="F274" s="23" t="s">
        <v>709</v>
      </c>
      <c r="G274" s="27">
        <v>1553.7048</v>
      </c>
      <c r="H274" s="28"/>
      <c r="I274" s="28" t="e">
        <f>ROUNDDOWN(#REF!, 0)</f>
        <v>#REF!</v>
      </c>
      <c r="J274" s="28"/>
      <c r="K274" s="28"/>
      <c r="L274" s="28" t="e">
        <f t="shared" si="4"/>
        <v>#REF!</v>
      </c>
      <c r="M274" s="34"/>
    </row>
    <row r="275" spans="2:13" ht="21.6" customHeight="1">
      <c r="B275" s="32" t="s">
        <v>1004</v>
      </c>
      <c r="C275" s="26" t="s">
        <v>710</v>
      </c>
      <c r="D275" s="26" t="s">
        <v>707</v>
      </c>
      <c r="E275" s="26" t="s">
        <v>711</v>
      </c>
      <c r="F275" s="23" t="s">
        <v>709</v>
      </c>
      <c r="G275" s="27">
        <v>436.5523</v>
      </c>
      <c r="H275" s="28"/>
      <c r="I275" s="28" t="e">
        <f>ROUNDDOWN(#REF!, 0)</f>
        <v>#REF!</v>
      </c>
      <c r="J275" s="28"/>
      <c r="K275" s="28"/>
      <c r="L275" s="28" t="e">
        <f t="shared" si="4"/>
        <v>#REF!</v>
      </c>
      <c r="M275" s="34"/>
    </row>
    <row r="276" spans="2:13" ht="21.6" customHeight="1">
      <c r="B276" s="32" t="s">
        <v>1005</v>
      </c>
      <c r="C276" s="26" t="s">
        <v>712</v>
      </c>
      <c r="D276" s="26" t="s">
        <v>707</v>
      </c>
      <c r="E276" s="26" t="s">
        <v>713</v>
      </c>
      <c r="F276" s="23" t="s">
        <v>709</v>
      </c>
      <c r="G276" s="27">
        <v>0.78600000000000003</v>
      </c>
      <c r="H276" s="28"/>
      <c r="I276" s="28" t="e">
        <f>ROUNDDOWN(#REF!, 0)</f>
        <v>#REF!</v>
      </c>
      <c r="J276" s="28"/>
      <c r="K276" s="28"/>
      <c r="L276" s="28" t="e">
        <f t="shared" si="4"/>
        <v>#REF!</v>
      </c>
      <c r="M276" s="34"/>
    </row>
    <row r="277" spans="2:13" ht="21.6" customHeight="1">
      <c r="B277" s="32" t="s">
        <v>1006</v>
      </c>
      <c r="C277" s="26" t="s">
        <v>714</v>
      </c>
      <c r="D277" s="26" t="s">
        <v>707</v>
      </c>
      <c r="E277" s="26" t="s">
        <v>715</v>
      </c>
      <c r="F277" s="23" t="s">
        <v>709</v>
      </c>
      <c r="G277" s="27">
        <v>24.054500000000001</v>
      </c>
      <c r="H277" s="28"/>
      <c r="I277" s="28" t="e">
        <f>ROUNDDOWN(#REF!, 0)</f>
        <v>#REF!</v>
      </c>
      <c r="J277" s="28"/>
      <c r="K277" s="28"/>
      <c r="L277" s="28" t="e">
        <f t="shared" si="4"/>
        <v>#REF!</v>
      </c>
      <c r="M277" s="34"/>
    </row>
    <row r="278" spans="2:13" ht="21.6" customHeight="1">
      <c r="B278" s="32" t="s">
        <v>1007</v>
      </c>
      <c r="C278" s="26" t="s">
        <v>716</v>
      </c>
      <c r="D278" s="26" t="s">
        <v>707</v>
      </c>
      <c r="E278" s="26" t="s">
        <v>717</v>
      </c>
      <c r="F278" s="23" t="s">
        <v>709</v>
      </c>
      <c r="G278" s="27">
        <v>1.0329999999999999</v>
      </c>
      <c r="H278" s="28"/>
      <c r="I278" s="28" t="e">
        <f>ROUNDDOWN(#REF!, 0)</f>
        <v>#REF!</v>
      </c>
      <c r="J278" s="28"/>
      <c r="K278" s="28"/>
      <c r="L278" s="28" t="e">
        <f t="shared" si="4"/>
        <v>#REF!</v>
      </c>
      <c r="M278" s="34"/>
    </row>
    <row r="279" spans="2:13" ht="21.6" customHeight="1">
      <c r="B279" s="32" t="s">
        <v>1008</v>
      </c>
      <c r="C279" s="26" t="s">
        <v>718</v>
      </c>
      <c r="D279" s="26" t="s">
        <v>707</v>
      </c>
      <c r="E279" s="26" t="s">
        <v>719</v>
      </c>
      <c r="F279" s="23" t="s">
        <v>709</v>
      </c>
      <c r="G279" s="27">
        <v>0.875</v>
      </c>
      <c r="H279" s="28"/>
      <c r="I279" s="28" t="e">
        <f>ROUNDDOWN(#REF!, 0)</f>
        <v>#REF!</v>
      </c>
      <c r="J279" s="28"/>
      <c r="K279" s="28"/>
      <c r="L279" s="28" t="e">
        <f t="shared" si="4"/>
        <v>#REF!</v>
      </c>
      <c r="M279" s="34"/>
    </row>
    <row r="280" spans="2:13" ht="21.6" customHeight="1">
      <c r="B280" s="32" t="s">
        <v>1009</v>
      </c>
      <c r="C280" s="26" t="s">
        <v>720</v>
      </c>
      <c r="D280" s="26" t="s">
        <v>707</v>
      </c>
      <c r="E280" s="26" t="s">
        <v>721</v>
      </c>
      <c r="F280" s="23" t="s">
        <v>709</v>
      </c>
      <c r="G280" s="27">
        <v>0.18</v>
      </c>
      <c r="H280" s="28"/>
      <c r="I280" s="28" t="e">
        <f>ROUNDDOWN(#REF!, 0)</f>
        <v>#REF!</v>
      </c>
      <c r="J280" s="28"/>
      <c r="K280" s="28"/>
      <c r="L280" s="28" t="e">
        <f t="shared" si="4"/>
        <v>#REF!</v>
      </c>
      <c r="M280" s="34"/>
    </row>
    <row r="281" spans="2:13" ht="21.6" customHeight="1">
      <c r="B281" s="32" t="s">
        <v>1010</v>
      </c>
      <c r="C281" s="26" t="s">
        <v>722</v>
      </c>
      <c r="D281" s="26" t="s">
        <v>707</v>
      </c>
      <c r="E281" s="26" t="s">
        <v>723</v>
      </c>
      <c r="F281" s="23" t="s">
        <v>709</v>
      </c>
      <c r="G281" s="27">
        <v>5.5627000000000004</v>
      </c>
      <c r="H281" s="28"/>
      <c r="I281" s="28" t="e">
        <f>ROUNDDOWN(#REF!, 0)</f>
        <v>#REF!</v>
      </c>
      <c r="J281" s="28"/>
      <c r="K281" s="28"/>
      <c r="L281" s="28" t="e">
        <f t="shared" si="4"/>
        <v>#REF!</v>
      </c>
      <c r="M281" s="34"/>
    </row>
    <row r="282" spans="2:13" ht="21.6" customHeight="1">
      <c r="B282" s="32" t="s">
        <v>1011</v>
      </c>
      <c r="C282" s="26" t="s">
        <v>724</v>
      </c>
      <c r="D282" s="26" t="s">
        <v>707</v>
      </c>
      <c r="E282" s="26" t="s">
        <v>725</v>
      </c>
      <c r="F282" s="23" t="s">
        <v>709</v>
      </c>
      <c r="G282" s="27">
        <v>6.6608999999999998</v>
      </c>
      <c r="H282" s="28"/>
      <c r="I282" s="28" t="e">
        <f>ROUNDDOWN(#REF!, 0)</f>
        <v>#REF!</v>
      </c>
      <c r="J282" s="28"/>
      <c r="K282" s="28"/>
      <c r="L282" s="28" t="e">
        <f t="shared" si="4"/>
        <v>#REF!</v>
      </c>
      <c r="M282" s="34"/>
    </row>
    <row r="283" spans="2:13" ht="21.6" customHeight="1">
      <c r="B283" s="32" t="s">
        <v>1012</v>
      </c>
      <c r="C283" s="26" t="s">
        <v>726</v>
      </c>
      <c r="D283" s="26" t="s">
        <v>707</v>
      </c>
      <c r="E283" s="26" t="s">
        <v>727</v>
      </c>
      <c r="F283" s="23" t="s">
        <v>709</v>
      </c>
      <c r="G283" s="27">
        <v>0.10199999999999999</v>
      </c>
      <c r="H283" s="28"/>
      <c r="I283" s="28" t="e">
        <f>ROUNDDOWN(#REF!, 0)</f>
        <v>#REF!</v>
      </c>
      <c r="J283" s="28"/>
      <c r="K283" s="28"/>
      <c r="L283" s="28" t="e">
        <f t="shared" si="4"/>
        <v>#REF!</v>
      </c>
      <c r="M283" s="34"/>
    </row>
    <row r="284" spans="2:13" ht="21.6" customHeight="1">
      <c r="B284" s="32" t="s">
        <v>1013</v>
      </c>
      <c r="C284" s="26" t="s">
        <v>728</v>
      </c>
      <c r="D284" s="26" t="s">
        <v>707</v>
      </c>
      <c r="E284" s="26" t="s">
        <v>729</v>
      </c>
      <c r="F284" s="23" t="s">
        <v>709</v>
      </c>
      <c r="G284" s="27">
        <v>6.8479999999999999</v>
      </c>
      <c r="H284" s="28"/>
      <c r="I284" s="28" t="e">
        <f>ROUNDDOWN(#REF!, 0)</f>
        <v>#REF!</v>
      </c>
      <c r="J284" s="28"/>
      <c r="K284" s="28"/>
      <c r="L284" s="28" t="e">
        <f t="shared" si="4"/>
        <v>#REF!</v>
      </c>
      <c r="M284" s="34"/>
    </row>
    <row r="285" spans="2:13" ht="21.6" customHeight="1">
      <c r="C285" s="26"/>
      <c r="D285" s="26"/>
      <c r="E285" s="26"/>
      <c r="F285" s="23"/>
      <c r="G285" s="27"/>
      <c r="H285" s="28"/>
      <c r="I285" s="28"/>
      <c r="J285" s="28"/>
      <c r="K285" s="28"/>
      <c r="L285" s="28"/>
      <c r="M285" s="34"/>
    </row>
    <row r="286" spans="2:13" ht="21.6" customHeight="1">
      <c r="C286" s="26"/>
      <c r="D286" s="26"/>
      <c r="E286" s="26"/>
      <c r="F286" s="23"/>
      <c r="G286" s="27"/>
      <c r="H286" s="28"/>
      <c r="I286" s="28"/>
      <c r="J286" s="28"/>
      <c r="K286" s="28"/>
      <c r="L286" s="28"/>
      <c r="M286" s="34"/>
    </row>
    <row r="287" spans="2:13" ht="21.6" customHeight="1">
      <c r="C287" s="26"/>
      <c r="D287" s="26"/>
      <c r="E287" s="26"/>
      <c r="F287" s="23"/>
      <c r="G287" s="27"/>
      <c r="H287" s="28"/>
      <c r="I287" s="28"/>
      <c r="J287" s="28"/>
      <c r="K287" s="28"/>
      <c r="L287" s="28"/>
      <c r="M287" s="34"/>
    </row>
    <row r="288" spans="2:13" ht="21.6" customHeight="1">
      <c r="C288" s="26"/>
      <c r="D288" s="26"/>
      <c r="E288" s="26"/>
      <c r="F288" s="23"/>
      <c r="G288" s="27"/>
      <c r="H288" s="28"/>
      <c r="I288" s="28"/>
      <c r="J288" s="28"/>
      <c r="K288" s="28"/>
      <c r="L288" s="28"/>
      <c r="M288" s="34"/>
    </row>
    <row r="289" spans="3:13" ht="21.6" customHeight="1">
      <c r="C289" s="26"/>
      <c r="D289" s="26"/>
      <c r="E289" s="26"/>
      <c r="F289" s="23"/>
      <c r="G289" s="27"/>
      <c r="H289" s="28"/>
      <c r="I289" s="28"/>
      <c r="J289" s="28"/>
      <c r="K289" s="28"/>
      <c r="L289" s="28"/>
      <c r="M289" s="34"/>
    </row>
  </sheetData>
  <mergeCells count="13">
    <mergeCell ref="C1:H1"/>
    <mergeCell ref="C2:C3"/>
    <mergeCell ref="D2:D3"/>
    <mergeCell ref="E2:E3"/>
    <mergeCell ref="F2:F3"/>
    <mergeCell ref="G2:G3"/>
    <mergeCell ref="H2:H3"/>
    <mergeCell ref="L2:L3"/>
    <mergeCell ref="M2:M3"/>
    <mergeCell ref="K2:K3"/>
    <mergeCell ref="K1:L1"/>
    <mergeCell ref="I2:I3"/>
    <mergeCell ref="J2:J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9"/>
  <sheetViews>
    <sheetView workbookViewId="0">
      <pane ySplit="1" topLeftCell="A2" activePane="bottomLeft" state="frozen"/>
      <selection activeCell="A4" sqref="A4:C4"/>
      <selection pane="bottomLeft" activeCell="G1" sqref="G1:I1048576"/>
    </sheetView>
  </sheetViews>
  <sheetFormatPr defaultRowHeight="23.1" customHeight="1"/>
  <cols>
    <col min="1" max="1" width="26.88671875" style="90" bestFit="1" customWidth="1"/>
    <col min="2" max="2" width="25.88671875" style="90" bestFit="1" customWidth="1"/>
    <col min="3" max="3" width="7.5546875" style="90" bestFit="1" customWidth="1"/>
    <col min="4" max="4" width="8.44140625" style="90" bestFit="1" customWidth="1"/>
    <col min="5" max="5" width="16.109375" style="99" bestFit="1" customWidth="1"/>
    <col min="6" max="6" width="10.77734375" style="100" customWidth="1"/>
    <col min="7" max="16384" width="8.88671875" style="90"/>
  </cols>
  <sheetData>
    <row r="1" spans="1:6" ht="23.1" customHeight="1">
      <c r="A1" s="87" t="s">
        <v>1898</v>
      </c>
      <c r="B1" s="88"/>
      <c r="C1" s="88"/>
      <c r="D1" s="88"/>
      <c r="E1" s="88"/>
      <c r="F1" s="89"/>
    </row>
    <row r="2" spans="1:6" ht="23.1" customHeight="1">
      <c r="A2" s="91" t="s">
        <v>1883</v>
      </c>
      <c r="B2" s="92" t="s">
        <v>21</v>
      </c>
      <c r="C2" s="92" t="s">
        <v>1</v>
      </c>
      <c r="D2" s="92" t="s">
        <v>1884</v>
      </c>
      <c r="E2" s="93" t="s">
        <v>1885</v>
      </c>
      <c r="F2" s="94" t="s">
        <v>1886</v>
      </c>
    </row>
    <row r="3" spans="1:6" ht="23.1" customHeight="1">
      <c r="A3" s="95" t="s">
        <v>1887</v>
      </c>
      <c r="B3" s="95"/>
      <c r="C3" s="95"/>
      <c r="D3" s="95"/>
      <c r="E3" s="96"/>
      <c r="F3" s="97"/>
    </row>
    <row r="4" spans="1:6" ht="23.1" customHeight="1">
      <c r="A4" s="95" t="s">
        <v>1888</v>
      </c>
      <c r="B4" s="95" t="s">
        <v>350</v>
      </c>
      <c r="C4" s="95">
        <v>160</v>
      </c>
      <c r="D4" s="95">
        <v>1</v>
      </c>
      <c r="E4" s="96">
        <v>0.44799999999999995</v>
      </c>
      <c r="F4" s="97">
        <v>71.679999999999993</v>
      </c>
    </row>
    <row r="5" spans="1:6" ht="23.1" customHeight="1">
      <c r="A5" s="95" t="s">
        <v>1888</v>
      </c>
      <c r="B5" s="95" t="s">
        <v>352</v>
      </c>
      <c r="C5" s="95">
        <v>280</v>
      </c>
      <c r="D5" s="95">
        <v>1</v>
      </c>
      <c r="E5" s="96">
        <v>0.85119999999999996</v>
      </c>
      <c r="F5" s="97">
        <v>238.33599999999998</v>
      </c>
    </row>
    <row r="6" spans="1:6" ht="23.1" customHeight="1">
      <c r="A6" s="95" t="s">
        <v>1888</v>
      </c>
      <c r="B6" s="95" t="s">
        <v>681</v>
      </c>
      <c r="C6" s="95">
        <v>417</v>
      </c>
      <c r="D6" s="95">
        <v>1</v>
      </c>
      <c r="E6" s="96">
        <v>1.0751999999999999</v>
      </c>
      <c r="F6" s="97">
        <v>448.35839999999996</v>
      </c>
    </row>
    <row r="7" spans="1:6" ht="23.1" customHeight="1">
      <c r="A7" s="95" t="s">
        <v>1888</v>
      </c>
      <c r="B7" s="95" t="s">
        <v>683</v>
      </c>
      <c r="C7" s="95">
        <v>160</v>
      </c>
      <c r="D7" s="95">
        <v>1</v>
      </c>
      <c r="E7" s="96">
        <v>1.3439999999999999</v>
      </c>
      <c r="F7" s="97">
        <v>215.03999999999996</v>
      </c>
    </row>
    <row r="8" spans="1:6" ht="23.1" customHeight="1">
      <c r="A8" s="95" t="s">
        <v>1888</v>
      </c>
      <c r="B8" s="95" t="s">
        <v>685</v>
      </c>
      <c r="C8" s="95">
        <v>252</v>
      </c>
      <c r="D8" s="95">
        <v>1</v>
      </c>
      <c r="E8" s="96">
        <v>1.7919999999999998</v>
      </c>
      <c r="F8" s="97">
        <v>451.58399999999995</v>
      </c>
    </row>
    <row r="9" spans="1:6" ht="23.1" customHeight="1">
      <c r="A9" s="95" t="s">
        <v>1888</v>
      </c>
      <c r="B9" s="95" t="s">
        <v>357</v>
      </c>
      <c r="C9" s="95">
        <v>80</v>
      </c>
      <c r="D9" s="95">
        <v>2</v>
      </c>
      <c r="E9" s="96">
        <v>3.5839999999999997E-2</v>
      </c>
      <c r="F9" s="97">
        <v>5.7343999999999991</v>
      </c>
    </row>
    <row r="10" spans="1:6" ht="23.1" customHeight="1">
      <c r="A10" s="95" t="s">
        <v>1888</v>
      </c>
      <c r="B10" s="95" t="s">
        <v>691</v>
      </c>
      <c r="C10" s="95">
        <v>40</v>
      </c>
      <c r="D10" s="95">
        <v>2</v>
      </c>
      <c r="E10" s="96">
        <v>5.3759999999999995E-2</v>
      </c>
      <c r="F10" s="97">
        <v>4.3007999999999997</v>
      </c>
    </row>
    <row r="11" spans="1:6" ht="23.1" customHeight="1">
      <c r="A11" s="95" t="s">
        <v>1888</v>
      </c>
      <c r="B11" s="95" t="s">
        <v>359</v>
      </c>
      <c r="C11" s="95">
        <v>40</v>
      </c>
      <c r="D11" s="95">
        <v>2</v>
      </c>
      <c r="E11" s="96">
        <v>0.14335999999999999</v>
      </c>
      <c r="F11" s="97">
        <v>11.468799999999998</v>
      </c>
    </row>
    <row r="12" spans="1:6" ht="23.1" customHeight="1">
      <c r="A12" s="95" t="s">
        <v>1888</v>
      </c>
      <c r="B12" s="95" t="s">
        <v>693</v>
      </c>
      <c r="C12" s="95">
        <v>40</v>
      </c>
      <c r="D12" s="95">
        <v>3</v>
      </c>
      <c r="E12" s="96">
        <v>0.22399999999999998</v>
      </c>
      <c r="F12" s="97">
        <v>26.879999999999995</v>
      </c>
    </row>
    <row r="13" spans="1:6" ht="23.1" customHeight="1">
      <c r="A13" s="95" t="s">
        <v>1888</v>
      </c>
      <c r="B13" s="95" t="s">
        <v>695</v>
      </c>
      <c r="C13" s="95">
        <v>160</v>
      </c>
      <c r="D13" s="95">
        <v>3</v>
      </c>
      <c r="E13" s="96">
        <v>0.31359999999999999</v>
      </c>
      <c r="F13" s="97">
        <v>150.52799999999999</v>
      </c>
    </row>
    <row r="14" spans="1:6" ht="23.1" customHeight="1">
      <c r="A14" s="95" t="s">
        <v>1888</v>
      </c>
      <c r="B14" s="95" t="s">
        <v>361</v>
      </c>
      <c r="C14" s="95">
        <v>80</v>
      </c>
      <c r="D14" s="95">
        <v>4</v>
      </c>
      <c r="E14" s="96">
        <v>5.3759999999999995E-2</v>
      </c>
      <c r="F14" s="97">
        <v>17.203199999999999</v>
      </c>
    </row>
    <row r="15" spans="1:6" ht="23.1" customHeight="1">
      <c r="A15" s="95" t="s">
        <v>1888</v>
      </c>
      <c r="B15" s="95" t="s">
        <v>363</v>
      </c>
      <c r="C15" s="95">
        <v>200</v>
      </c>
      <c r="D15" s="95">
        <v>4</v>
      </c>
      <c r="E15" s="96">
        <v>8.9599999999999985E-2</v>
      </c>
      <c r="F15" s="97">
        <v>71.679999999999993</v>
      </c>
    </row>
    <row r="16" spans="1:6" ht="23.1" customHeight="1">
      <c r="A16" s="95" t="s">
        <v>1888</v>
      </c>
      <c r="B16" s="95" t="s">
        <v>367</v>
      </c>
      <c r="C16" s="95">
        <v>160</v>
      </c>
      <c r="D16" s="95">
        <v>4</v>
      </c>
      <c r="E16" s="96">
        <v>0.22399999999999998</v>
      </c>
      <c r="F16" s="97">
        <v>143.35999999999999</v>
      </c>
    </row>
    <row r="17" spans="1:6" ht="23.1" customHeight="1">
      <c r="A17" s="95" t="s">
        <v>1888</v>
      </c>
      <c r="B17" s="95" t="s">
        <v>369</v>
      </c>
      <c r="C17" s="95">
        <v>640</v>
      </c>
      <c r="D17" s="95">
        <v>4</v>
      </c>
      <c r="E17" s="96">
        <v>0.31359999999999999</v>
      </c>
      <c r="F17" s="97">
        <v>802.81600000000003</v>
      </c>
    </row>
    <row r="18" spans="1:6" ht="23.1" customHeight="1">
      <c r="A18" s="95" t="s">
        <v>1889</v>
      </c>
      <c r="B18" s="95"/>
      <c r="C18" s="95">
        <v>43</v>
      </c>
      <c r="D18" s="95">
        <v>1</v>
      </c>
      <c r="E18" s="96">
        <v>2</v>
      </c>
      <c r="F18" s="97">
        <v>86</v>
      </c>
    </row>
    <row r="19" spans="1:6" ht="23.1" customHeight="1">
      <c r="A19" s="95"/>
      <c r="B19" s="95"/>
      <c r="C19" s="95"/>
      <c r="D19" s="95"/>
      <c r="E19" s="96"/>
      <c r="F19" s="97"/>
    </row>
    <row r="20" spans="1:6" ht="23.1" customHeight="1">
      <c r="A20" s="95"/>
      <c r="B20" s="95"/>
      <c r="C20" s="95"/>
      <c r="D20" s="95"/>
      <c r="E20" s="96"/>
      <c r="F20" s="97"/>
    </row>
    <row r="21" spans="1:6" ht="23.1" customHeight="1">
      <c r="A21" s="95"/>
      <c r="B21" s="95"/>
      <c r="C21" s="95"/>
      <c r="D21" s="95"/>
      <c r="E21" s="96"/>
      <c r="F21" s="97"/>
    </row>
    <row r="22" spans="1:6" ht="23.1" customHeight="1">
      <c r="A22" s="95"/>
      <c r="B22" s="95"/>
      <c r="C22" s="95"/>
      <c r="D22" s="95"/>
      <c r="E22" s="96"/>
      <c r="F22" s="97"/>
    </row>
    <row r="23" spans="1:6" ht="23.1" customHeight="1">
      <c r="A23" s="95"/>
      <c r="B23" s="95"/>
      <c r="C23" s="95"/>
      <c r="D23" s="95"/>
      <c r="E23" s="96"/>
      <c r="F23" s="97"/>
    </row>
    <row r="24" spans="1:6" ht="23.1" customHeight="1">
      <c r="A24" s="95"/>
      <c r="B24" s="95"/>
      <c r="C24" s="95"/>
      <c r="D24" s="95"/>
      <c r="E24" s="96"/>
      <c r="F24" s="97"/>
    </row>
    <row r="25" spans="1:6" ht="23.1" customHeight="1">
      <c r="A25" s="95"/>
      <c r="B25" s="95"/>
      <c r="C25" s="95"/>
      <c r="D25" s="95"/>
      <c r="E25" s="96"/>
      <c r="F25" s="97"/>
    </row>
    <row r="26" spans="1:6" ht="23.1" customHeight="1">
      <c r="A26" s="95" t="s">
        <v>1890</v>
      </c>
      <c r="B26" s="95"/>
      <c r="C26" s="95"/>
      <c r="D26" s="95"/>
      <c r="E26" s="96"/>
      <c r="F26" s="97">
        <f>SUM(F4:F25)</f>
        <v>2744.9695999999999</v>
      </c>
    </row>
    <row r="27" spans="1:6" ht="23.1" customHeight="1">
      <c r="A27" s="95"/>
      <c r="B27" s="95"/>
      <c r="C27" s="91" t="s">
        <v>1</v>
      </c>
      <c r="D27" s="91" t="s">
        <v>19</v>
      </c>
      <c r="E27" s="98" t="s">
        <v>1891</v>
      </c>
      <c r="F27" s="97"/>
    </row>
    <row r="28" spans="1:6" s="130" customFormat="1" ht="23.1" customHeight="1">
      <c r="A28" s="127" t="s">
        <v>1892</v>
      </c>
      <c r="B28" s="127"/>
      <c r="C28" s="127">
        <f>F26</f>
        <v>2744.9695999999999</v>
      </c>
      <c r="D28" s="127"/>
      <c r="E28" s="128"/>
      <c r="F28" s="129"/>
    </row>
    <row r="29" spans="1:6" ht="23.1" customHeight="1">
      <c r="A29" s="95"/>
      <c r="B29" s="95"/>
      <c r="C29" s="95"/>
      <c r="D29" s="95"/>
      <c r="E29" s="96"/>
      <c r="F29" s="97"/>
    </row>
  </sheetData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48"/>
  <sheetViews>
    <sheetView workbookViewId="0">
      <selection activeCell="D1" sqref="A1:IV65536"/>
    </sheetView>
  </sheetViews>
  <sheetFormatPr defaultRowHeight="13.5"/>
  <cols>
    <col min="1" max="1" width="36.109375" style="1" customWidth="1"/>
    <col min="2" max="2" width="15.109375" style="6" bestFit="1" customWidth="1"/>
    <col min="3" max="6" width="15.109375" style="6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>
      <c r="A1" s="14" t="s">
        <v>3</v>
      </c>
      <c r="B1" s="15" t="s">
        <v>7</v>
      </c>
      <c r="C1" s="15" t="s">
        <v>5</v>
      </c>
      <c r="D1" s="15" t="s">
        <v>6</v>
      </c>
      <c r="E1" s="15" t="s">
        <v>38</v>
      </c>
      <c r="F1" s="16" t="s">
        <v>8</v>
      </c>
      <c r="H1" s="13"/>
    </row>
    <row r="2" spans="1:13">
      <c r="A2" s="5" t="s">
        <v>9</v>
      </c>
      <c r="B2" s="11">
        <f>총괄표!I29</f>
        <v>0</v>
      </c>
      <c r="C2" s="11">
        <f>총괄표!L29</f>
        <v>0</v>
      </c>
      <c r="D2" s="11">
        <f>총괄표!N29</f>
        <v>0</v>
      </c>
      <c r="E2" s="11"/>
      <c r="F2" s="11">
        <f>SUM(B2,C2,D2)</f>
        <v>0</v>
      </c>
    </row>
    <row r="3" spans="1:13">
      <c r="A3" s="3" t="s">
        <v>78</v>
      </c>
      <c r="B3" s="12"/>
      <c r="C3" s="12"/>
      <c r="D3" s="12"/>
      <c r="E3" s="12"/>
      <c r="F3" s="11">
        <f>SUM(B3,C3,D3)</f>
        <v>0</v>
      </c>
      <c r="H3" s="180" t="s">
        <v>92</v>
      </c>
      <c r="I3" s="181"/>
      <c r="J3" s="181"/>
      <c r="K3" s="181"/>
      <c r="L3" s="181"/>
      <c r="M3" s="182"/>
    </row>
    <row r="4" spans="1:13">
      <c r="A4" s="3" t="s">
        <v>3</v>
      </c>
      <c r="B4" s="12"/>
      <c r="C4" s="12"/>
      <c r="D4" s="12"/>
      <c r="E4" s="12"/>
      <c r="F4" s="12"/>
      <c r="H4" s="183"/>
      <c r="I4" s="184"/>
      <c r="J4" s="184"/>
      <c r="K4" s="184"/>
      <c r="L4" s="184"/>
      <c r="M4" s="185"/>
    </row>
    <row r="5" spans="1:13">
      <c r="A5" s="3" t="s">
        <v>3</v>
      </c>
      <c r="B5" s="12"/>
      <c r="C5" s="12" t="s">
        <v>4</v>
      </c>
      <c r="D5" s="12"/>
      <c r="E5" s="12"/>
      <c r="F5" s="12"/>
    </row>
    <row r="6" spans="1:13">
      <c r="A6" s="3" t="s">
        <v>3</v>
      </c>
      <c r="B6" s="12"/>
      <c r="C6" s="12"/>
      <c r="D6" s="12"/>
      <c r="E6" s="12"/>
      <c r="F6" s="12"/>
      <c r="H6" s="174" t="s">
        <v>93</v>
      </c>
      <c r="I6" s="175"/>
      <c r="J6" s="175"/>
      <c r="K6" s="175"/>
      <c r="L6" s="175"/>
      <c r="M6" s="176"/>
    </row>
    <row r="7" spans="1:13">
      <c r="A7" s="3"/>
      <c r="B7" s="12"/>
      <c r="C7" s="12"/>
      <c r="D7" s="12"/>
      <c r="E7" s="12"/>
      <c r="F7" s="12"/>
      <c r="H7" s="177"/>
      <c r="I7" s="178"/>
      <c r="J7" s="178"/>
      <c r="K7" s="178"/>
      <c r="L7" s="178"/>
      <c r="M7" s="179"/>
    </row>
    <row r="8" spans="1:13">
      <c r="A8" s="3"/>
      <c r="B8" s="12"/>
      <c r="C8" s="12"/>
      <c r="D8" s="12"/>
      <c r="E8" s="12"/>
      <c r="F8" s="12"/>
    </row>
    <row r="9" spans="1:13" ht="14.25" thickBot="1">
      <c r="B9" s="18"/>
      <c r="C9" s="18"/>
      <c r="D9" s="18"/>
      <c r="E9" s="18"/>
      <c r="F9" s="18"/>
      <c r="H9" s="174" t="s">
        <v>94</v>
      </c>
      <c r="I9" s="175"/>
      <c r="J9" s="175"/>
      <c r="K9" s="175"/>
      <c r="L9" s="175"/>
      <c r="M9" s="176"/>
    </row>
    <row r="10" spans="1:13" ht="14.25" thickBot="1">
      <c r="A10" s="14"/>
      <c r="B10" s="15" t="s">
        <v>11</v>
      </c>
      <c r="C10" s="15" t="s">
        <v>13</v>
      </c>
      <c r="D10" s="15" t="s">
        <v>53</v>
      </c>
      <c r="E10" s="15" t="s">
        <v>87</v>
      </c>
      <c r="F10" s="16"/>
      <c r="H10" s="177"/>
      <c r="I10" s="178"/>
      <c r="J10" s="178"/>
      <c r="K10" s="178"/>
      <c r="L10" s="178"/>
      <c r="M10" s="179"/>
    </row>
    <row r="11" spans="1:13">
      <c r="A11" s="5" t="s">
        <v>88</v>
      </c>
      <c r="B11" s="7">
        <v>100</v>
      </c>
      <c r="C11" s="7">
        <v>1000</v>
      </c>
      <c r="D11" s="7">
        <f>$B$11/100</f>
        <v>1</v>
      </c>
      <c r="E11" s="7"/>
      <c r="F11" s="7"/>
    </row>
    <row r="12" spans="1:13">
      <c r="A12" s="3" t="s">
        <v>89</v>
      </c>
      <c r="B12" s="8">
        <v>100</v>
      </c>
      <c r="C12" s="8">
        <v>1000</v>
      </c>
      <c r="D12" s="7">
        <f>$B$12/100</f>
        <v>1</v>
      </c>
      <c r="E12" s="8">
        <v>2</v>
      </c>
      <c r="F12" s="8"/>
      <c r="H12" s="174" t="s">
        <v>95</v>
      </c>
      <c r="I12" s="175"/>
      <c r="J12" s="175"/>
      <c r="K12" s="175"/>
      <c r="L12" s="175"/>
      <c r="M12" s="176"/>
    </row>
    <row r="13" spans="1:13">
      <c r="A13" s="3" t="s">
        <v>90</v>
      </c>
      <c r="B13" s="8">
        <v>100</v>
      </c>
      <c r="C13" s="8">
        <v>1</v>
      </c>
      <c r="D13" s="7">
        <f>$B$13/100</f>
        <v>1</v>
      </c>
      <c r="E13" s="8">
        <v>5</v>
      </c>
      <c r="F13" s="8"/>
      <c r="H13" s="177"/>
      <c r="I13" s="178"/>
      <c r="J13" s="178"/>
      <c r="K13" s="178"/>
      <c r="L13" s="178"/>
      <c r="M13" s="179"/>
    </row>
    <row r="14" spans="1:13">
      <c r="A14" s="3"/>
      <c r="B14" s="8"/>
      <c r="C14" s="8"/>
      <c r="D14" s="8"/>
      <c r="E14" s="8"/>
      <c r="F14" s="8"/>
    </row>
    <row r="15" spans="1:13">
      <c r="A15" s="3"/>
      <c r="B15" s="8"/>
      <c r="C15" s="8"/>
      <c r="D15" s="8"/>
      <c r="E15" s="8"/>
      <c r="F15" s="8"/>
    </row>
    <row r="16" spans="1:13">
      <c r="A16" s="3"/>
      <c r="B16" s="8"/>
      <c r="C16" s="8"/>
      <c r="D16" s="8"/>
      <c r="E16" s="8"/>
      <c r="F16" s="8"/>
    </row>
    <row r="17" spans="1:6">
      <c r="A17" s="3"/>
      <c r="B17" s="8"/>
      <c r="C17" s="8"/>
      <c r="D17" s="8"/>
      <c r="E17" s="8"/>
      <c r="F17" s="8"/>
    </row>
    <row r="18" spans="1:6">
      <c r="A18" s="3" t="s">
        <v>2</v>
      </c>
      <c r="B18" s="8"/>
      <c r="C18" s="8"/>
      <c r="D18" s="8"/>
      <c r="E18" s="8"/>
      <c r="F18" s="8"/>
    </row>
    <row r="19" spans="1:6" ht="14.25" thickBot="1">
      <c r="A19" s="4" t="s">
        <v>4</v>
      </c>
      <c r="B19" s="17"/>
      <c r="C19" s="17"/>
      <c r="D19" s="17"/>
      <c r="E19" s="17"/>
      <c r="F19" s="17"/>
    </row>
    <row r="20" spans="1:6" ht="14.25" thickBot="1">
      <c r="A20" s="14" t="s">
        <v>47</v>
      </c>
      <c r="B20" s="15" t="s">
        <v>11</v>
      </c>
      <c r="C20" s="15"/>
      <c r="D20" s="15" t="s">
        <v>53</v>
      </c>
      <c r="E20" s="15"/>
      <c r="F20" s="16"/>
    </row>
    <row r="21" spans="1:6">
      <c r="A21" s="5" t="s">
        <v>48</v>
      </c>
      <c r="B21" s="7">
        <f>B11</f>
        <v>100</v>
      </c>
      <c r="C21" s="7"/>
      <c r="D21" s="7">
        <f>$B$21/100</f>
        <v>1</v>
      </c>
      <c r="E21" s="7"/>
      <c r="F21" s="7"/>
    </row>
    <row r="22" spans="1:6">
      <c r="A22" s="3" t="s">
        <v>49</v>
      </c>
      <c r="B22" s="8">
        <f>B11</f>
        <v>100</v>
      </c>
      <c r="C22" s="7"/>
      <c r="D22" s="7">
        <f>$B$22/100</f>
        <v>1</v>
      </c>
      <c r="E22" s="8"/>
      <c r="F22" s="8"/>
    </row>
    <row r="23" spans="1:6">
      <c r="A23" s="3" t="s">
        <v>52</v>
      </c>
      <c r="B23" s="8">
        <f>B11</f>
        <v>100</v>
      </c>
      <c r="C23" s="7"/>
      <c r="D23" s="7">
        <f>$B$23/100</f>
        <v>1</v>
      </c>
      <c r="E23" s="8"/>
      <c r="F23" s="8"/>
    </row>
    <row r="24" spans="1:6">
      <c r="A24" s="3" t="s">
        <v>50</v>
      </c>
      <c r="B24" s="8">
        <f>B11</f>
        <v>100</v>
      </c>
      <c r="C24" s="7"/>
      <c r="D24" s="7">
        <f>$B$24/100</f>
        <v>1</v>
      </c>
      <c r="E24" s="8"/>
      <c r="F24" s="8"/>
    </row>
    <row r="25" spans="1:6">
      <c r="A25" s="3" t="s">
        <v>51</v>
      </c>
      <c r="B25" s="8">
        <f>B11</f>
        <v>100</v>
      </c>
      <c r="C25" s="7"/>
      <c r="D25" s="7">
        <f>$B$25/100</f>
        <v>1</v>
      </c>
      <c r="E25" s="8"/>
      <c r="F25" s="8"/>
    </row>
    <row r="26" spans="1:6">
      <c r="A26" s="3"/>
      <c r="B26" s="8"/>
      <c r="C26" s="8"/>
      <c r="D26" s="8"/>
      <c r="E26" s="8"/>
      <c r="F26" s="8"/>
    </row>
    <row r="27" spans="1:6">
      <c r="A27" s="3"/>
      <c r="B27" s="8"/>
      <c r="C27" s="8"/>
      <c r="D27" s="8"/>
      <c r="E27" s="8"/>
      <c r="F27" s="8"/>
    </row>
    <row r="28" spans="1:6">
      <c r="A28" s="3"/>
      <c r="B28" s="8"/>
      <c r="C28" s="8"/>
      <c r="D28" s="8"/>
      <c r="E28" s="8"/>
      <c r="F28" s="8"/>
    </row>
    <row r="29" spans="1:6" ht="14.25" customHeight="1" thickBot="1">
      <c r="A29" s="4"/>
      <c r="B29" s="17"/>
      <c r="C29" s="17"/>
      <c r="D29" s="17"/>
      <c r="E29" s="17"/>
      <c r="F29" s="17"/>
    </row>
    <row r="30" spans="1:6" ht="14.25" customHeight="1" thickBot="1">
      <c r="A30" s="14" t="s">
        <v>80</v>
      </c>
      <c r="B30" s="15" t="s">
        <v>81</v>
      </c>
      <c r="C30" s="15" t="s">
        <v>82</v>
      </c>
      <c r="D30" s="15" t="s">
        <v>83</v>
      </c>
      <c r="E30" s="15"/>
      <c r="F30" s="16"/>
    </row>
    <row r="31" spans="1:6">
      <c r="A31" s="5" t="s">
        <v>84</v>
      </c>
      <c r="B31" s="7">
        <v>15</v>
      </c>
      <c r="C31" s="7">
        <v>15</v>
      </c>
      <c r="D31" s="7">
        <v>20</v>
      </c>
      <c r="E31" s="7"/>
      <c r="F31" s="7"/>
    </row>
    <row r="32" spans="1:6">
      <c r="A32" s="5" t="s">
        <v>79</v>
      </c>
      <c r="B32" s="8">
        <v>40</v>
      </c>
      <c r="C32" s="8">
        <v>40</v>
      </c>
      <c r="D32" s="8">
        <v>40</v>
      </c>
      <c r="E32" s="8"/>
      <c r="F32" s="8"/>
    </row>
    <row r="33" spans="1:13">
      <c r="A33" s="3" t="s">
        <v>14</v>
      </c>
      <c r="B33" s="8">
        <v>2</v>
      </c>
      <c r="C33" s="8"/>
      <c r="D33" s="8"/>
      <c r="E33" s="8"/>
      <c r="F33" s="8"/>
      <c r="H33" s="174" t="s">
        <v>1759</v>
      </c>
      <c r="I33" s="175"/>
      <c r="J33" s="175"/>
      <c r="K33" s="175"/>
      <c r="L33" s="175"/>
      <c r="M33" s="176"/>
    </row>
    <row r="34" spans="1:13">
      <c r="A34" s="3" t="s">
        <v>15</v>
      </c>
      <c r="B34" s="8"/>
      <c r="C34" s="8"/>
      <c r="D34" s="8"/>
      <c r="E34" s="8"/>
      <c r="F34" s="8"/>
      <c r="H34" s="177"/>
      <c r="I34" s="178"/>
      <c r="J34" s="178"/>
      <c r="K34" s="178"/>
      <c r="L34" s="178"/>
      <c r="M34" s="179"/>
    </row>
    <row r="35" spans="1:13">
      <c r="A35" s="3" t="s">
        <v>16</v>
      </c>
      <c r="B35" s="8">
        <v>2</v>
      </c>
      <c r="C35" s="8"/>
      <c r="D35" s="8"/>
      <c r="E35" s="8"/>
      <c r="F35" s="8"/>
    </row>
    <row r="36" spans="1:13">
      <c r="A36" s="3" t="s">
        <v>17</v>
      </c>
      <c r="B36" s="8">
        <v>3</v>
      </c>
      <c r="C36" s="8"/>
      <c r="D36" s="8"/>
      <c r="E36" s="8"/>
      <c r="F36" s="8"/>
    </row>
    <row r="37" spans="1:13">
      <c r="A37" s="3"/>
      <c r="B37" s="8"/>
      <c r="C37" s="8"/>
      <c r="D37" s="8"/>
      <c r="E37" s="8"/>
      <c r="F37" s="8"/>
    </row>
    <row r="38" spans="1:13">
      <c r="A38" s="3"/>
      <c r="B38" s="8"/>
      <c r="C38" s="8"/>
      <c r="D38" s="8"/>
      <c r="E38" s="8"/>
      <c r="F38" s="8"/>
    </row>
    <row r="39" spans="1:13" ht="14.25" thickBot="1">
      <c r="A39" s="4"/>
      <c r="B39" s="17"/>
      <c r="C39" s="17"/>
      <c r="D39" s="17"/>
      <c r="E39" s="17"/>
      <c r="F39" s="17"/>
    </row>
    <row r="40" spans="1:13" ht="14.25" thickBot="1">
      <c r="A40" s="14" t="s">
        <v>10</v>
      </c>
      <c r="B40" s="15" t="s">
        <v>11</v>
      </c>
      <c r="C40" s="15" t="s">
        <v>12</v>
      </c>
      <c r="D40" s="15"/>
      <c r="E40" s="15"/>
      <c r="F40" s="16"/>
    </row>
    <row r="41" spans="1:13">
      <c r="A41" s="1" t="s">
        <v>96</v>
      </c>
      <c r="B41" s="6">
        <v>100</v>
      </c>
      <c r="C41" s="6">
        <v>0</v>
      </c>
    </row>
    <row r="42" spans="1:13">
      <c r="A42" s="1" t="s">
        <v>97</v>
      </c>
      <c r="B42" s="6">
        <v>100</v>
      </c>
      <c r="C42" s="6">
        <v>0</v>
      </c>
    </row>
    <row r="43" spans="1:13">
      <c r="A43" s="1" t="s">
        <v>98</v>
      </c>
      <c r="B43" s="6">
        <v>100</v>
      </c>
      <c r="C43" s="6">
        <v>0</v>
      </c>
    </row>
    <row r="44" spans="1:13">
      <c r="A44" s="1" t="s">
        <v>99</v>
      </c>
      <c r="B44" s="6">
        <v>100</v>
      </c>
      <c r="C44" s="6">
        <v>0</v>
      </c>
    </row>
    <row r="45" spans="1:13">
      <c r="A45" s="1" t="s">
        <v>100</v>
      </c>
      <c r="B45" s="6">
        <v>100</v>
      </c>
      <c r="C45" s="6">
        <v>0</v>
      </c>
    </row>
    <row r="46" spans="1:13">
      <c r="A46" s="1" t="s">
        <v>101</v>
      </c>
      <c r="B46" s="6">
        <v>100</v>
      </c>
      <c r="C46" s="6">
        <v>0</v>
      </c>
    </row>
    <row r="47" spans="1:13">
      <c r="A47" s="1" t="s">
        <v>102</v>
      </c>
      <c r="B47" s="6">
        <v>100</v>
      </c>
      <c r="C47" s="6">
        <v>0</v>
      </c>
    </row>
    <row r="48" spans="1:13">
      <c r="A48" s="1" t="s">
        <v>103</v>
      </c>
      <c r="B48" s="6">
        <v>100</v>
      </c>
      <c r="C48" s="6">
        <v>0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34"/>
  <sheetViews>
    <sheetView workbookViewId="0">
      <selection activeCell="D1" sqref="A1:IV65536"/>
    </sheetView>
  </sheetViews>
  <sheetFormatPr defaultRowHeight="18.95" customHeight="1"/>
  <cols>
    <col min="1" max="1" width="4.6640625" style="10" customWidth="1"/>
    <col min="2" max="2" width="73" customWidth="1"/>
  </cols>
  <sheetData>
    <row r="1" spans="1:2" ht="20.25">
      <c r="B1" s="9" t="s">
        <v>27</v>
      </c>
    </row>
    <row r="2" spans="1:2" ht="18.95" customHeight="1">
      <c r="A2" s="10" t="s">
        <v>25</v>
      </c>
      <c r="B2" t="s">
        <v>54</v>
      </c>
    </row>
    <row r="3" spans="1:2" ht="18.95" customHeight="1">
      <c r="B3" t="s">
        <v>55</v>
      </c>
    </row>
    <row r="4" spans="1:2" ht="18.95" customHeight="1">
      <c r="A4" s="10" t="s">
        <v>30</v>
      </c>
      <c r="B4" t="s">
        <v>56</v>
      </c>
    </row>
    <row r="5" spans="1:2" ht="18.95" customHeight="1">
      <c r="B5" t="s">
        <v>57</v>
      </c>
    </row>
    <row r="6" spans="1:2" ht="18.95" customHeight="1">
      <c r="A6" s="10" t="s">
        <v>26</v>
      </c>
      <c r="B6" t="s">
        <v>58</v>
      </c>
    </row>
    <row r="7" spans="1:2" ht="18.95" customHeight="1">
      <c r="A7" s="10" t="s">
        <v>28</v>
      </c>
      <c r="B7" t="s">
        <v>59</v>
      </c>
    </row>
    <row r="8" spans="1:2" ht="18.95" customHeight="1">
      <c r="B8" t="s">
        <v>29</v>
      </c>
    </row>
    <row r="9" spans="1:2" ht="18.95" customHeight="1">
      <c r="B9" t="s">
        <v>60</v>
      </c>
    </row>
    <row r="10" spans="1:2" ht="18.95" customHeight="1">
      <c r="B10" t="s">
        <v>61</v>
      </c>
    </row>
    <row r="11" spans="1:2" ht="18.95" customHeight="1">
      <c r="A11" s="10" t="s">
        <v>2</v>
      </c>
      <c r="B11" t="s">
        <v>62</v>
      </c>
    </row>
    <row r="12" spans="1:2" ht="18.95" customHeight="1">
      <c r="A12" s="10" t="s">
        <v>31</v>
      </c>
      <c r="B12" t="s">
        <v>63</v>
      </c>
    </row>
    <row r="13" spans="1:2" ht="18.95" customHeight="1">
      <c r="B13" t="s">
        <v>64</v>
      </c>
    </row>
    <row r="14" spans="1:2" ht="18.95" customHeight="1">
      <c r="B14" t="s">
        <v>65</v>
      </c>
    </row>
    <row r="15" spans="1:2" ht="18.95" customHeight="1">
      <c r="B15" t="s">
        <v>66</v>
      </c>
    </row>
    <row r="16" spans="1:2" ht="18.95" customHeight="1">
      <c r="B16" t="s">
        <v>33</v>
      </c>
    </row>
    <row r="17" spans="1:2" ht="18.95" customHeight="1">
      <c r="A17" s="10" t="s">
        <v>32</v>
      </c>
      <c r="B17" t="s">
        <v>67</v>
      </c>
    </row>
    <row r="18" spans="1:2" ht="18.95" customHeight="1">
      <c r="A18" s="10" t="s">
        <v>68</v>
      </c>
      <c r="B18" s="19" t="s">
        <v>69</v>
      </c>
    </row>
    <row r="19" spans="1:2" ht="18.95" customHeight="1">
      <c r="A19" s="10" t="s">
        <v>70</v>
      </c>
      <c r="B19" t="s">
        <v>71</v>
      </c>
    </row>
    <row r="20" spans="1:2" ht="18.95" customHeight="1">
      <c r="A20" s="10" t="s">
        <v>75</v>
      </c>
      <c r="B20" t="s">
        <v>76</v>
      </c>
    </row>
    <row r="21" spans="1:2" ht="18.95" customHeight="1">
      <c r="A21" s="10" t="s">
        <v>77</v>
      </c>
      <c r="B21" t="s">
        <v>72</v>
      </c>
    </row>
    <row r="33" spans="2:2" ht="18.95" customHeight="1">
      <c r="B33" t="s">
        <v>73</v>
      </c>
    </row>
    <row r="34" spans="2:2" ht="18.95" customHeight="1">
      <c r="B34" t="s">
        <v>74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12</vt:i4>
      </vt:variant>
    </vt:vector>
  </HeadingPairs>
  <TitlesOfParts>
    <vt:vector size="21" baseType="lpstr">
      <vt:lpstr>원가계산</vt:lpstr>
      <vt:lpstr>총괄표</vt:lpstr>
      <vt:lpstr>내역서</vt:lpstr>
      <vt:lpstr>총괄표(관급)</vt:lpstr>
      <vt:lpstr>내역서(관급)</vt:lpstr>
      <vt:lpstr>합산자재</vt:lpstr>
      <vt:lpstr>고자재</vt:lpstr>
      <vt:lpstr>옵션</vt:lpstr>
      <vt:lpstr>사용설명</vt:lpstr>
      <vt:lpstr>고자재!Print_Area</vt:lpstr>
      <vt:lpstr>내역서!Print_Area</vt:lpstr>
      <vt:lpstr>'내역서(관급)'!Print_Area</vt:lpstr>
      <vt:lpstr>원가계산!Print_Area</vt:lpstr>
      <vt:lpstr>총괄표!Print_Area</vt:lpstr>
      <vt:lpstr>'총괄표(관급)'!Print_Area</vt:lpstr>
      <vt:lpstr>고자재!Print_Titles</vt:lpstr>
      <vt:lpstr>내역서!Print_Titles</vt:lpstr>
      <vt:lpstr>'내역서(관급)'!Print_Titles</vt:lpstr>
      <vt:lpstr>총괄표!Print_Titles</vt:lpstr>
      <vt:lpstr>'총괄표(관급)'!Print_Titles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2026-03-24T06:14:02Z</cp:lastPrinted>
  <dcterms:created xsi:type="dcterms:W3CDTF">2002-09-09T02:35:17Z</dcterms:created>
  <dcterms:modified xsi:type="dcterms:W3CDTF">2026-06-16T04:09:12Z</dcterms:modified>
</cp:coreProperties>
</file>