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★ 수진\2025년 계약\43. 지방도387호선 남양주 수동면 외방리 선형개량사업 실시설계용역(북부도로과)\"/>
    </mc:Choice>
  </mc:AlternateContent>
  <xr:revisionPtr revIDLastSave="0" documentId="13_ncr:1_{0032F974-288B-4613-AF26-A4105E6C688C}" xr6:coauthVersionLast="37" xr6:coauthVersionMax="37" xr10:uidLastSave="{00000000-0000-0000-0000-000000000000}"/>
  <bookViews>
    <workbookView xWindow="28680" yWindow="-120" windowWidth="29040" windowHeight="15840" tabRatio="918" xr2:uid="{00000000-000D-0000-FFFF-FFFF00000000}"/>
  </bookViews>
  <sheets>
    <sheet name="표지" sheetId="51" r:id="rId1"/>
    <sheet name="항목별 명세서" sheetId="2" r:id="rId2"/>
    <sheet name="조사간지" sheetId="60" r:id="rId3"/>
    <sheet name="1.조사측량" sheetId="4" r:id="rId4"/>
    <sheet name="1-3 측량대상" sheetId="53" r:id="rId5"/>
    <sheet name="2.도로구역결정" sheetId="47" state="hidden" r:id="rId6"/>
    <sheet name="도로구역간지 (2)" sheetId="63" r:id="rId7"/>
    <sheet name="도로구역간지" sheetId="58" r:id="rId8"/>
    <sheet name="2.도로구역 결정(변경)" sheetId="55" r:id="rId9"/>
    <sheet name="2-1일위대가표" sheetId="48" state="hidden" r:id="rId10"/>
    <sheet name="토질간지" sheetId="59" r:id="rId11"/>
    <sheet name="3.토질조사 및 시험" sheetId="50" r:id="rId12"/>
    <sheet name="설계간지" sheetId="61" r:id="rId13"/>
    <sheet name="4-2개략공사비" sheetId="14" r:id="rId14"/>
    <sheet name="7.용역기간" sheetId="17" state="hidden" r:id="rId15"/>
    <sheet name="xxx한종작성xxx" sheetId="57" state="hidden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IntlFixup" hidden="1">TRUE</definedName>
    <definedName name="_\D">[1]조건표!$P$4</definedName>
    <definedName name="_\X">[1]조건표!$P$4:$U$4</definedName>
    <definedName name="_Order1" hidden="1">255</definedName>
    <definedName name="_Order2" hidden="1">255</definedName>
    <definedName name="_Regression_Int" hidden="1">1</definedName>
    <definedName name="A">[2]DATE!$E$24:$E$85</definedName>
    <definedName name="AAA">[3]입찰안!$P$3:$U$3</definedName>
    <definedName name="AAAA">[4]DATE!$E$24:$E$85</definedName>
    <definedName name="Access_Button" hidden="1">"제당토적_제당토적_List"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vv" hidden="1">{"'Firr(선)'!$AS$1:$AY$62","'Firr(사)'!$AS$1:$AY$62","'Firr(회)'!$AS$1:$AY$62","'Firr(선)'!$L$1:$V$62","'Firr(사)'!$L$1:$V$62","'Firr(회)'!$L$1:$V$62"}</definedName>
    <definedName name="anscount" hidden="1">1</definedName>
    <definedName name="AS2DocOpenMode" hidden="1">"AS2DocumentBrowse"</definedName>
    <definedName name="asfwe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csm">[5]노임단가!$I$21</definedName>
    <definedName name="ctb">[5]노임단가!$I$17</definedName>
    <definedName name="cth">[5]노임단가!$I$13</definedName>
    <definedName name="ctm">[5]노임단가!$I$15</definedName>
    <definedName name="ctp">[5]노임단가!$I$9</definedName>
    <definedName name="cts">[5]노임단가!$I$11</definedName>
    <definedName name="cxee" hidden="1">{"'Firr(선)'!$AS$1:$AY$62","'Firr(사)'!$AS$1:$AY$62","'Firr(회)'!$AS$1:$AY$62","'Firr(선)'!$L$1:$V$62","'Firr(사)'!$L$1:$V$62","'Firr(회)'!$L$1:$V$62"}</definedName>
    <definedName name="D">[2]DATE!$C$24:$C$85</definedName>
    <definedName name="DD">[3]입찰안!$P$3</definedName>
    <definedName name="DDD">[4]DATE!$C$24:$C$85</definedName>
    <definedName name="DDDD">[3]입찰안!$P$3</definedName>
    <definedName name="derwr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lfdnl" hidden="1">{"'제10장(표)'!$A$5:$L$10"}</definedName>
    <definedName name="ewq" hidden="1">{"'Firr(선)'!$AS$1:$AY$62","'Firr(사)'!$AS$1:$AY$62","'Firr(회)'!$AS$1:$AY$62","'Firr(선)'!$L$1:$V$62","'Firr(사)'!$L$1:$V$62","'Firr(회)'!$L$1:$V$62"}</definedName>
    <definedName name="HTML_CodePage" hidden="1">949</definedName>
    <definedName name="HTML_Control" hidden="1">{"'단계별시설공사비'!$A$3:$K$51"}</definedName>
    <definedName name="html_control2" hidden="1">{"'관경확장'!$A$79:$M$98","'관경확장'!$A$54:$M$78"}</definedName>
    <definedName name="HTML_Controll" hidden="1">{"'소요인력'!$A$1:$E$12"}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Documents\6.htm"</definedName>
    <definedName name="HTML_PathTemplate" hidden="1">"C:\USERS\JHW\Kwangju\Distribution-Analysis\HTMLTemp.htm"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KA">'[6]조도계산서 (도서)'!$B$61:$E$68</definedName>
    <definedName name="musu">'[7]수안보-MBR1'!$AN$247</definedName>
    <definedName name="M당무게">[2]DATE!$E$24:$E$85</definedName>
    <definedName name="M당무게1">[8]DATE!$E$24:$E$85</definedName>
    <definedName name="M당무게2">[8]DATE!$E$24:$E$85</definedName>
    <definedName name="_xlnm.Print_Area" localSheetId="3">'1.조사측량'!$A$1:$N$16</definedName>
    <definedName name="_xlnm.Print_Area" localSheetId="4">'1-3 측량대상'!$A$1:$H$5</definedName>
    <definedName name="_xlnm.Print_Area" localSheetId="8">'2.도로구역 결정(변경)'!$A$1:$N$21</definedName>
    <definedName name="_xlnm.Print_Area" localSheetId="5">'2.도로구역결정'!$A$1:$M$19</definedName>
    <definedName name="_xlnm.Print_Area" localSheetId="9">'2-1일위대가표'!$A$1:$L$21</definedName>
    <definedName name="_xlnm.Print_Area" localSheetId="11">'3.토질조사 및 시험'!$A$19:$L$219</definedName>
    <definedName name="_xlnm.Print_Area" localSheetId="13">'4-2개략공사비'!$A$1:$F$9</definedName>
    <definedName name="_xlnm.Print_Area" localSheetId="15">xxx한종작성xxx!$B$1:$F$10</definedName>
    <definedName name="_xlnm.Print_Area" localSheetId="0">표지!$A$1:$H$15</definedName>
    <definedName name="_xlnm.Print_Area" localSheetId="1">'항목별 명세서'!$A$1:$M$18</definedName>
    <definedName name="Print_Area\C">[1]조건표!$P$4</definedName>
    <definedName name="_xlnm.Print_Titles" localSheetId="3">'1.조사측량'!$3:$4</definedName>
    <definedName name="_xlnm.Print_Titles" localSheetId="8">'2.도로구역 결정(변경)'!$1:$2</definedName>
    <definedName name="qqq">[9]노임!$C$21</definedName>
    <definedName name="qsdf" hidden="1">{"'Firr(선)'!$AS$1:$AY$62","'Firr(사)'!$AS$1:$AY$62","'Firr(회)'!$AS$1:$AY$62","'Firr(선)'!$L$1:$V$62","'Firr(사)'!$L$1:$V$62","'Firr(회)'!$L$1:$V$62"}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S">[2]DATE!$I$24:$I$85</definedName>
    <definedName name="SDAS" hidden="1">{"'Firr(선)'!$AS$1:$AY$62","'Firr(사)'!$AS$1:$AY$62","'Firr(회)'!$AS$1:$AY$62","'Firr(선)'!$L$1:$V$62","'Firr(사)'!$L$1:$V$62","'Firr(회)'!$L$1:$V$62"}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tykd" hidden="1">{"'제10장(표)'!$A$5:$L$10"}</definedName>
    <definedName name="UJI">[4]DATE!$I$24:$I$85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ve" hidden="1">{"'Firr(선)'!$AS$1:$AY$62","'Firr(사)'!$AS$1:$AY$62","'Firr(회)'!$AS$1:$AY$62","'Firr(선)'!$L$1:$V$62","'Firr(사)'!$L$1:$V$62","'Firr(회)'!$L$1:$V$62"}</definedName>
    <definedName name="XX">[3]입찰안!$P$3</definedName>
    <definedName name="xxca" hidden="1">{"'Firr(선)'!$AS$1:$AY$62","'Firr(사)'!$AS$1:$AY$62","'Firr(회)'!$AS$1:$AY$62","'Firr(선)'!$L$1:$V$62","'Firr(사)'!$L$1:$V$62","'Firr(회)'!$L$1:$V$62"}</definedName>
    <definedName name="XXX">[3]입찰안!$P$3</definedName>
    <definedName name="XXXX">[3]입찰안!$P$3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가나다라" hidden="1">{"'제10장(표)'!$A$5:$L$10"}</definedName>
    <definedName name="가배수로집계표" hidden="1">{"'정산내역서'!$A$1:$I$35","'정산서(절.성토부)'!$A$1:$Q$17","'정산서(교량부)'!$A$1:$Q$84","'총괄표'!$A$1:$M$12","'시행현황'!$A$1:$G$12","'표지'!$A$1:$N$27","'정산서(절.성토부)'!$A$3:$Q$7"}</definedName>
    <definedName name="각재">[10]자재단가!$D$16</definedName>
    <definedName name="간접노무비">14%</definedName>
    <definedName name="강정근" hidden="1">{"'도면'!$G$62:$H$63","'도면'!$G$62:$H$63"}</definedName>
    <definedName name="검사내역" hidden="1">{"'Sheet1'!$A$1:$H$49"}</definedName>
    <definedName name="곡관수량">[11]DATE!$C$24:$C$85</definedName>
    <definedName name="곡동" hidden="1">{"'Firr(선)'!$AS$1:$AY$62","'Firr(사)'!$AS$1:$AY$62","'Firr(회)'!$AS$1:$AY$62","'Firr(선)'!$L$1:$V$62","'Firr(사)'!$L$1:$V$62","'Firr(회)'!$L$1:$V$62"}</definedName>
    <definedName name="곱">[2]DATE!$I$24:$I$85</definedName>
    <definedName name="곱2">[8]DATE!$I$24:$I$85</definedName>
    <definedName name="곱곱">[2]DATE!$I$24:$I$85</definedName>
    <definedName name="공사비4KM이상" hidden="1">{"'PIARC'!$A$1:$L$23"}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교통영향2" hidden="1">{"'활동원단위'!$A$22:$G$26"}</definedName>
    <definedName name="권">[12]DATE!$I$24:$I$85</definedName>
    <definedName name="규격">[2]DATE!$C$24:$C$85</definedName>
    <definedName name="기경339">[13]중기사용료!$F$704</definedName>
    <definedName name="기경339.1">[13]중기사용료!$F$703</definedName>
    <definedName name="기경346">[13]중기사용료!$F$718</definedName>
    <definedName name="기경346.1">[13]중기사용료!$F$717</definedName>
    <definedName name="기경57">[13]중기사용료!$F$134</definedName>
    <definedName name="기노339">[13]중기사용료!$R$704</definedName>
    <definedName name="기노339.1">[13]중기사용료!$R$703</definedName>
    <definedName name="기노57">[13]중기사용료!$R$134</definedName>
    <definedName name="기재339">[13]중기사용료!$K$704</definedName>
    <definedName name="기재339.1">[13]중기사용료!$K$703</definedName>
    <definedName name="기재57">[13]중기사용료!$K$134</definedName>
    <definedName name="기존관보호공집계">[14]우배수!$E$24:$E$85</definedName>
    <definedName name="기타경비">5.3%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ㄳㄳㄳㄳ" hidden="1">{"'용역비'!$A$4:$C$8"}</definedName>
    <definedName name="내역분석" hidden="1">{"'장비'!$A$3:$M$12"}</definedName>
    <definedName name="내역서3안" hidden="1">{"'제10장(표)'!$A$5:$L$10"}</definedName>
    <definedName name="내역집계표">{"'용역비'!$A$4:$C$8"}</definedName>
    <definedName name="노112">[13]적용노임!$C$117</definedName>
    <definedName name="노112_1">[13]적용노임!$D$117</definedName>
    <definedName name="노4">[13]적용노임!$C$7</definedName>
    <definedName name="노4_1">[13]적용노임!$D$7</definedName>
    <definedName name="노40">[13]적용노임!$C$45</definedName>
    <definedName name="노40_1">[13]적용노임!$D$45</definedName>
    <definedName name="노84">[13]적용노임!$C$89</definedName>
    <definedName name="노84_1">[13]적용노임!$D$89</definedName>
    <definedName name="ㄷㄹㄹㄷㄱ" hidden="1">{"'고휘도교통표지4차선용'!$B$2:$O$14"}</definedName>
    <definedName name="단관M">[2]DATE!$H$24:$H$85</definedName>
    <definedName name="대동터널" hidden="1">{"'PIARC'!$A$1:$L$23"}</definedName>
    <definedName name="더하기">[2]DATE!$J$24:$J$85</definedName>
    <definedName name="더하기4">[8]DATE!$J$24:$J$85</definedName>
    <definedName name="동준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ㅇㄴㄹㄴㅇㄹㄴㅇㄹ" hidden="1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hidden="1">{"'정산내역서'!$A$1:$I$35","'정산서(절.성토부)'!$A$1:$Q$17","'정산서(교량부)'!$A$1:$Q$84","'총괄표'!$A$1:$M$12","'시행현황'!$A$1:$G$12","'표지'!$A$1:$N$27","'정산서(절.성토부)'!$A$3:$Q$7"}</definedName>
    <definedName name="라인마커경비">[15]수량집계!$G$29</definedName>
    <definedName name="라인마커노무비">[15]수량집계!$F$29</definedName>
    <definedName name="라인마커단가">[15]수량집계!$D$29</definedName>
    <definedName name="라인마커재료비">[15]수량집계!$E$29</definedName>
    <definedName name="로ㅓ허ㅗ하" hidden="1">{"'자리배치도'!$AG$1:$CI$28"}</definedName>
    <definedName name="류효정" hidden="1">{"'Firr(선)'!$AS$1:$AY$62","'Firr(사)'!$AS$1:$AY$62","'Firr(회)'!$AS$1:$AY$62","'Firr(선)'!$L$1:$V$62","'Firr(사)'!$L$1:$V$62","'Firr(회)'!$L$1:$V$62"}</definedName>
    <definedName name="매크로11" localSheetId="6">[16]!매크로11</definedName>
    <definedName name="매크로11" localSheetId="12">[16]!매크로11</definedName>
    <definedName name="매크로11" localSheetId="2">[16]!매크로11</definedName>
    <definedName name="매크로11" localSheetId="10">[16]!매크로11</definedName>
    <definedName name="매크로11">[16]!매크로11</definedName>
    <definedName name="매크로4" localSheetId="6">[16]!매크로4</definedName>
    <definedName name="매크로4" localSheetId="12">[16]!매크로4</definedName>
    <definedName name="매크로4" localSheetId="2">[16]!매크로4</definedName>
    <definedName name="매크로4" localSheetId="10">[16]!매크로4</definedName>
    <definedName name="매크로4">[16]!매크로4</definedName>
    <definedName name="못">[10]자재단가!$D$19</definedName>
    <definedName name="문" hidden="1">{"'활동원단위'!$A$22:$G$26"}</definedName>
    <definedName name="문화재현상변경허가" hidden="1">{"'활동원단위'!$A$22:$G$26"}</definedName>
    <definedName name="박리제">[10]자재단가!$D$12</definedName>
    <definedName name="발주계획" hidden="1">{"'자리배치도'!$AG$1:$CI$28"}</definedName>
    <definedName name="백색">[17]내역서!$O$22</definedName>
    <definedName name="백색페인트단가">[15]수량집계!$D$9</definedName>
    <definedName name="부장" hidden="1">{"'관경확장'!$A$79:$M$98","'관경확장'!$A$54:$M$78"}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빼기">[8]DATE!$J$24:$J$85</definedName>
    <definedName name="사진첩" hidden="1">{"'Sheet1'!$A$1:$H$49"}</definedName>
    <definedName name="산" hidden="1">{"'제10장(표)'!$A$5:$L$10"}</definedName>
    <definedName name="산근표지" hidden="1">{"'제10장(표)'!$A$5:$L$10"}</definedName>
    <definedName name="산재보험료">3.3%</definedName>
    <definedName name="산출근" hidden="1">{"'제10장(표)'!$A$5:$L$10"}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상" hidden="1">{"'제10장(표)'!$A$5:$L$10"}</definedName>
    <definedName name="상수도">[8]DATE!$H$24:$H$85</definedName>
    <definedName name="새이">[18]TOTAL3!$Q$7</definedName>
    <definedName name="선도차노무비">[15]수량집계!$F$31</definedName>
    <definedName name="선도차단가">[15]수량집계!$D$31</definedName>
    <definedName name="선도차재료비">[15]수량집계!$E$31</definedName>
    <definedName name="설계노선">[15]잡비계산!$O$8</definedName>
    <definedName name="소리" hidden="1">{"'제10장(표)'!$A$5:$L$10"}</definedName>
    <definedName name="소켓무게">[2]DATE!$G$24:$G$79</definedName>
    <definedName name="수량산출3" hidden="1">{"'고휘도교통표지4차선용'!$B$2:$O$14"}</definedName>
    <definedName name="수량산출5" hidden="1">{"'고휘도교통표지4차선용'!$B$2:$O$14"}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준측량연장" hidden="1">{"'제10장(표)'!$A$5:$L$10"}</definedName>
    <definedName name="순위결정" hidden="1">{"'제10장(표)'!$A$5:$L$10"}</definedName>
    <definedName name="순위결정2" hidden="1">{"'제10장(표)'!$A$5:$L$10"}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ㅇㄴㅁㅇ" hidden="1">{"'활동원단위'!$A$22:$G$26"}</definedName>
    <definedName name="아" hidden="1">{"'제10장(표)'!$A$5:$L$10"}</definedName>
    <definedName name="아세틸렌">[10]자재단가!$D$32</definedName>
    <definedName name="안전관리비">2.48%</definedName>
    <definedName name="어쩌구저쩌구" hidden="1">{"'장비'!$A$3:$M$12"}</definedName>
    <definedName name="업무배분3" hidden="1">{"'관경확장'!$A$79:$M$98","'관경확장'!$A$54:$M$78"}</definedName>
    <definedName name="용구" hidden="1">{"'Sheet1'!$A$1:$H$49"}</definedName>
    <definedName name="우" hidden="1">{"'제10장(표)'!$A$5:$L$10"}</definedName>
    <definedName name="운반차운전사">[10]노임단가!$B$22</definedName>
    <definedName name="원리" hidden="1">{"'제10장(표)'!$A$5:$L$10"}</definedName>
    <definedName name="유리알단가">[15]수량집계!$D$15</definedName>
    <definedName name="유입조전기공사내역" hidden="1">{"'단계별시설공사비'!$A$3:$K$51"}</definedName>
    <definedName name="융착식백색단가">[15]수량집계!$D$13</definedName>
    <definedName name="융착식황색단가">[15]수량집계!$D$11</definedName>
    <definedName name="이가" hidden="1">{"'Firr(선)'!$AS$1:$AY$62","'Firr(사)'!$AS$1:$AY$62","'Firr(회)'!$AS$1:$AY$62","'Firr(선)'!$L$1:$V$62","'Firr(사)'!$L$1:$V$62","'Firr(회)'!$L$1:$V$62"}</definedName>
    <definedName name="이런">[8]DATE!$C$24:$C$85</definedName>
    <definedName name="이중벽관" hidden="1">{"'고휘도교통표지4차선용'!$B$2:$O$14"}</definedName>
    <definedName name="이형관">[2]DATE!$B$24:$B$85</definedName>
    <definedName name="이형관1">[8]DATE!$B$24:$B$85</definedName>
    <definedName name="이형관2">[8]DATE!$B$24:$B$85</definedName>
    <definedName name="이형관4">[8]DATE!$B$24:$B$85</definedName>
    <definedName name="인산염">[10]자재단가!$F$38</definedName>
    <definedName name="인쇄비1" hidden="1">{"'소요인력'!$A$1:$E$12"}</definedName>
    <definedName name="일반관리비">4.02%</definedName>
    <definedName name="일위다" hidden="1">{"'제10장(표)'!$A$5:$L$10"}</definedName>
    <definedName name="일위대" hidden="1">{"'제10장(표)'!$A$5:$L$10"}</definedName>
    <definedName name="임금" hidden="1">{"'제10장(표)'!$A$5:$L$10"}</definedName>
    <definedName name="ㅈㄷㄱㄷㄱㄷ" hidden="1">{"'용역비'!$A$4:$C$8"}</definedName>
    <definedName name="자문비" hidden="1">{"'소요인력'!$A$1:$E$12"}</definedName>
    <definedName name="재150">[13]일반자재!$H$351</definedName>
    <definedName name="재150.1">[13]일반자재!$H$350</definedName>
    <definedName name="재42">[13]일반자재!$H$135</definedName>
    <definedName name="재42.1">[13]일반자재!$H$134</definedName>
    <definedName name="재47">[13]일반자재!$H$145</definedName>
    <definedName name="재47.1">[13]일반자재!$H$144</definedName>
    <definedName name="재65">[13]일반자재!$H$181</definedName>
    <definedName name="재65.1">[13]일반자재!$H$180</definedName>
    <definedName name="재66">[13]일반자재!$H$183</definedName>
    <definedName name="재66.1">[13]일반자재!$H$182</definedName>
    <definedName name="재78">[13]일반자재!$H$207</definedName>
    <definedName name="재78.1">[13]일반자재!$H$206</definedName>
    <definedName name="재79">[13]일반자재!$H$209</definedName>
    <definedName name="재79.1">[13]일반자재!$H$208</definedName>
    <definedName name="전철" hidden="1">0</definedName>
    <definedName name="접속공정" hidden="1">{"'Sheet1'!$A$1:$H$49"}</definedName>
    <definedName name="조경">[9]노임!$C$21</definedName>
    <definedName name="조경인">[9]노임!$C$21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줄떼">[10]자재단가!$F$51</definedName>
    <definedName name="지역1">[19]오동!$A$5:$V$200</definedName>
    <definedName name="지역3">[19]대조!$A$5:$V$200</definedName>
    <definedName name="지역4">[19]나한!$A$5:$V$200</definedName>
    <definedName name="지하철거" hidden="1">{"'Sheet1'!$A$1:$H$49"}</definedName>
    <definedName name="철선">[10]자재단가!$D$14</definedName>
    <definedName name="치즐">[10]자재단가!$F$27</definedName>
    <definedName name="토공1">[20]우배수!$H$24:$H$85</definedName>
    <definedName name="트랜치수량산출">[4]보차도경계석!$AZ$2</definedName>
    <definedName name="페이지" hidden="1">{"'Firr(선)'!$AS$1:$AY$62","'Firr(사)'!$AS$1:$AY$62","'Firr(회)'!$AS$1:$AY$62","'Firr(선)'!$L$1:$V$62","'Firr(사)'!$L$1:$V$62","'Firr(회)'!$L$1:$V$62"}</definedName>
    <definedName name="평떼">[10]자재단가!$F$52</definedName>
    <definedName name="표지3" hidden="1">{"'관경확장'!$A$79:$M$98","'관경확장'!$A$54:$M$78"}</definedName>
    <definedName name="프라이머단가">[15]수량집계!$D$21</definedName>
    <definedName name="프로판가스단가">[15]수량집계!$D$17</definedName>
    <definedName name="하">[8]DATE!$I$24:$I$85</definedName>
    <definedName name="항나" hidden="1">{"'급수관로수리계산서'!$A$1:$V$45"}</definedName>
    <definedName name="행삭제">[1]조건표!$P$4</definedName>
    <definedName name="형상">[2]DATE!$D$24:$D$85</definedName>
    <definedName name="형상1">[8]DATE!$D$24:$D$85</definedName>
    <definedName name="형상11">[8]DATE!$D$24:$D$85</definedName>
    <definedName name="형상2">[8]DATE!$D$24:$D$85</definedName>
    <definedName name="호표" hidden="1">{"'제10장(표)'!$A$5:$L$10"}</definedName>
    <definedName name="호표자" hidden="1">{"'관경확장'!$A$79:$M$98","'관경확장'!$A$54:$M$78"}</definedName>
    <definedName name="환경보전비">0.2%</definedName>
    <definedName name="황색">[17]내역서!$O$20</definedName>
    <definedName name="황색페인트단가">[15]수량집계!$D$7</definedName>
    <definedName name="효석" hidden="1">{"'Firr(선)'!$AS$1:$AY$62","'Firr(사)'!$AS$1:$AY$62","'Firr(회)'!$AS$1:$AY$62","'Firr(선)'!$L$1:$V$62","'Firr(사)'!$L$1:$V$62","'Firr(회)'!$L$1:$V$62"}</definedName>
    <definedName name="휘발">[9]중기!$P$7</definedName>
    <definedName name="휘발유">[9]중기!$P$7</definedName>
  </definedNames>
  <calcPr calcId="179021"/>
</workbook>
</file>

<file path=xl/calcChain.xml><?xml version="1.0" encoding="utf-8"?>
<calcChain xmlns="http://schemas.openxmlformats.org/spreadsheetml/2006/main">
  <c r="L4" i="2" l="1"/>
  <c r="F37" i="55" l="1"/>
  <c r="M37" i="55"/>
  <c r="G37" i="55" s="1"/>
  <c r="L38" i="55" s="1"/>
  <c r="M38" i="55" s="1"/>
  <c r="G38" i="55" s="1"/>
  <c r="D9" i="57"/>
  <c r="D10" i="57"/>
  <c r="C9" i="57"/>
  <c r="E9" i="57" s="1"/>
  <c r="C10" i="57"/>
  <c r="D8" i="57"/>
  <c r="C8" i="57"/>
  <c r="D5" i="14"/>
  <c r="D4" i="14" s="1"/>
  <c r="A1" i="2"/>
  <c r="G5" i="53"/>
  <c r="D9" i="47"/>
  <c r="F4" i="53"/>
  <c r="G4" i="53"/>
  <c r="D7" i="4"/>
  <c r="D8" i="4" s="1"/>
  <c r="D9" i="4" s="1"/>
  <c r="D10" i="4" s="1"/>
  <c r="D11" i="4" s="1"/>
  <c r="D12" i="4" s="1"/>
  <c r="D13" i="4" s="1"/>
  <c r="D14" i="4" s="1"/>
  <c r="E4" i="14"/>
  <c r="B4" i="14"/>
  <c r="D8" i="47"/>
  <c r="C4" i="14"/>
  <c r="F18" i="48"/>
  <c r="G18" i="48" s="1"/>
  <c r="E18" i="48" s="1"/>
  <c r="F17" i="48"/>
  <c r="G17" i="48" s="1"/>
  <c r="E17" i="48" s="1"/>
  <c r="F14" i="48"/>
  <c r="F11" i="48"/>
  <c r="F10" i="48"/>
  <c r="G10" i="48" s="1"/>
  <c r="F7" i="48"/>
  <c r="G7" i="48" s="1"/>
  <c r="E7" i="48" s="1"/>
  <c r="F6" i="48"/>
  <c r="G6" i="48" s="1"/>
  <c r="E6" i="48" s="1"/>
  <c r="F5" i="48"/>
  <c r="G5" i="48" s="1"/>
  <c r="H7" i="50"/>
  <c r="I5" i="50"/>
  <c r="D6" i="47"/>
  <c r="K19" i="48"/>
  <c r="C14" i="48"/>
  <c r="G14" i="48" s="1"/>
  <c r="I11" i="48"/>
  <c r="I10" i="48"/>
  <c r="I4" i="48" s="1"/>
  <c r="G8" i="48"/>
  <c r="E8" i="48" s="1"/>
  <c r="G11" i="48"/>
  <c r="E11" i="48" s="1"/>
  <c r="K4" i="48"/>
  <c r="L11" i="47"/>
  <c r="J11" i="47"/>
  <c r="I19" i="48"/>
  <c r="H17" i="50"/>
  <c r="G18" i="17"/>
  <c r="K5" i="4"/>
  <c r="I5" i="4"/>
  <c r="G5" i="4"/>
  <c r="E10" i="57" l="1"/>
  <c r="G8" i="47"/>
  <c r="E14" i="48"/>
  <c r="E10" i="48"/>
  <c r="G9" i="48"/>
  <c r="E5" i="48"/>
  <c r="G4" i="48"/>
  <c r="E4" i="48" s="1"/>
  <c r="G16" i="48"/>
  <c r="E8" i="57"/>
  <c r="E8" i="47"/>
  <c r="H8" i="47"/>
  <c r="F8" i="47" s="1"/>
  <c r="F38" i="55"/>
  <c r="G6" i="47" l="1"/>
  <c r="G7" i="47"/>
  <c r="E9" i="48"/>
  <c r="G9" i="47"/>
  <c r="E16" i="48"/>
  <c r="E6" i="47"/>
  <c r="H6" i="47"/>
  <c r="F6" i="47" s="1"/>
  <c r="E9" i="47" l="1"/>
  <c r="H9" i="47"/>
  <c r="E7" i="47"/>
  <c r="H7" i="47"/>
  <c r="F7" i="47" s="1"/>
  <c r="J13" i="4"/>
  <c r="K13" i="4" s="1"/>
  <c r="K15" i="4" s="1"/>
  <c r="J4" i="2" s="1"/>
  <c r="H11" i="47" l="1"/>
  <c r="H12" i="47" s="1"/>
  <c r="F12" i="47" s="1"/>
  <c r="F9" i="47"/>
  <c r="F11" i="47" s="1"/>
  <c r="H7" i="4" l="1"/>
  <c r="H19" i="55"/>
  <c r="I7" i="4" l="1"/>
  <c r="G7" i="4" s="1"/>
  <c r="F7" i="4"/>
  <c r="I19" i="55"/>
  <c r="F19" i="55"/>
  <c r="L7" i="2" l="1"/>
  <c r="F7" i="2" s="1"/>
  <c r="H8" i="4"/>
  <c r="H14" i="4"/>
  <c r="H20" i="55"/>
  <c r="H18" i="55" s="1"/>
  <c r="H9" i="55"/>
  <c r="G19" i="55"/>
  <c r="H9" i="4" l="1"/>
  <c r="F8" i="4"/>
  <c r="I8" i="4"/>
  <c r="G8" i="4" s="1"/>
  <c r="F14" i="4"/>
  <c r="I14" i="4"/>
  <c r="G14" i="4" s="1"/>
  <c r="H10" i="55"/>
  <c r="F10" i="55" s="1"/>
  <c r="I20" i="55"/>
  <c r="G20" i="55" s="1"/>
  <c r="G18" i="55" s="1"/>
  <c r="F20" i="55"/>
  <c r="I35" i="55"/>
  <c r="F35" i="55"/>
  <c r="F9" i="55"/>
  <c r="I9" i="55"/>
  <c r="G9" i="55" s="1"/>
  <c r="J6" i="2" l="1"/>
  <c r="J9" i="2" s="1"/>
  <c r="F9" i="4"/>
  <c r="I9" i="4"/>
  <c r="G9" i="4" s="1"/>
  <c r="H11" i="55"/>
  <c r="I10" i="55"/>
  <c r="G10" i="55" s="1"/>
  <c r="I18" i="55"/>
  <c r="G35" i="55"/>
  <c r="L6" i="2" l="1"/>
  <c r="H10" i="4"/>
  <c r="F11" i="55"/>
  <c r="I11" i="55"/>
  <c r="G11" i="55" s="1"/>
  <c r="H11" i="4" l="1"/>
  <c r="I11" i="4" s="1"/>
  <c r="G11" i="4" s="1"/>
  <c r="F10" i="4"/>
  <c r="I10" i="4"/>
  <c r="G10" i="4" s="1"/>
  <c r="H13" i="55"/>
  <c r="H13" i="4"/>
  <c r="I12" i="55"/>
  <c r="G12" i="55" s="1"/>
  <c r="F12" i="55"/>
  <c r="H14" i="55"/>
  <c r="F11" i="4" l="1"/>
  <c r="H12" i="4"/>
  <c r="I14" i="55"/>
  <c r="G14" i="55" s="1"/>
  <c r="F14" i="55"/>
  <c r="F13" i="4"/>
  <c r="I13" i="4"/>
  <c r="G13" i="4" s="1"/>
  <c r="F13" i="55"/>
  <c r="I13" i="55"/>
  <c r="G13" i="55" s="1"/>
  <c r="F12" i="4" l="1"/>
  <c r="I12" i="4"/>
  <c r="H16" i="55"/>
  <c r="H17" i="55"/>
  <c r="I15" i="55"/>
  <c r="G15" i="55" s="1"/>
  <c r="F15" i="55"/>
  <c r="P5" i="2" l="1"/>
  <c r="G12" i="4"/>
  <c r="G15" i="4" s="1"/>
  <c r="I15" i="4"/>
  <c r="H8" i="55"/>
  <c r="I8" i="55" s="1"/>
  <c r="H36" i="55"/>
  <c r="F17" i="55"/>
  <c r="I17" i="55"/>
  <c r="G17" i="55" s="1"/>
  <c r="F16" i="55"/>
  <c r="I16" i="55"/>
  <c r="G16" i="55" s="1"/>
  <c r="H4" i="2" l="1"/>
  <c r="P3" i="2"/>
  <c r="H6" i="2"/>
  <c r="F6" i="2" s="1"/>
  <c r="H5" i="55"/>
  <c r="H4" i="55" s="1"/>
  <c r="F8" i="55"/>
  <c r="I36" i="55"/>
  <c r="F36" i="55"/>
  <c r="H34" i="55"/>
  <c r="H33" i="55" s="1"/>
  <c r="I5" i="55"/>
  <c r="I4" i="55" s="1"/>
  <c r="G8" i="55"/>
  <c r="G5" i="55" s="1"/>
  <c r="P7" i="2" l="1"/>
  <c r="G4" i="55"/>
  <c r="F21" i="55" s="1"/>
  <c r="H5" i="2"/>
  <c r="P4" i="2" s="1"/>
  <c r="F10" i="2" s="1"/>
  <c r="F11" i="2" s="1"/>
  <c r="G36" i="55"/>
  <c r="I34" i="55"/>
  <c r="F4" i="2" l="1"/>
  <c r="I33" i="55"/>
  <c r="G33" i="55" s="1"/>
  <c r="F39" i="55" s="1"/>
  <c r="G34" i="55"/>
  <c r="F5" i="2" l="1"/>
  <c r="H9" i="2"/>
  <c r="L8" i="2" l="1"/>
  <c r="F8" i="2" s="1"/>
  <c r="L9" i="2" l="1"/>
  <c r="F9" i="2"/>
  <c r="F13" i="2" s="1"/>
  <c r="F14" i="2" l="1"/>
  <c r="F15" i="2" s="1"/>
  <c r="D10" i="51" l="1"/>
  <c r="E10" i="51" l="1"/>
</calcChain>
</file>

<file path=xl/sharedStrings.xml><?xml version="1.0" encoding="utf-8"?>
<sst xmlns="http://schemas.openxmlformats.org/spreadsheetml/2006/main" count="724" uniqueCount="411">
  <si>
    <t>규 격</t>
    <phoneticPr fontId="10" type="noConversion"/>
  </si>
  <si>
    <t>수 량</t>
    <phoneticPr fontId="10" type="noConversion"/>
  </si>
  <si>
    <t>노 무 비</t>
    <phoneticPr fontId="10" type="noConversion"/>
  </si>
  <si>
    <t>재 료 비</t>
    <phoneticPr fontId="10" type="noConversion"/>
  </si>
  <si>
    <t>경 비</t>
    <phoneticPr fontId="10" type="noConversion"/>
  </si>
  <si>
    <t>비 고</t>
    <phoneticPr fontId="10" type="noConversion"/>
  </si>
  <si>
    <t>단 가</t>
    <phoneticPr fontId="10" type="noConversion"/>
  </si>
  <si>
    <t>금  액</t>
    <phoneticPr fontId="10" type="noConversion"/>
  </si>
  <si>
    <t>식</t>
    <phoneticPr fontId="10" type="noConversion"/>
  </si>
  <si>
    <t>총     액</t>
    <phoneticPr fontId="10" type="noConversion"/>
  </si>
  <si>
    <t>1.</t>
    <phoneticPr fontId="10" type="noConversion"/>
  </si>
  <si>
    <t>ITEM</t>
    <phoneticPr fontId="10" type="noConversion"/>
  </si>
  <si>
    <t>NO.</t>
    <phoneticPr fontId="10" type="noConversion"/>
  </si>
  <si>
    <t>명  칭</t>
    <phoneticPr fontId="10" type="noConversion"/>
  </si>
  <si>
    <t>노선선점</t>
    <phoneticPr fontId="10" type="noConversion"/>
  </si>
  <si>
    <t>종단측량</t>
    <phoneticPr fontId="10" type="noConversion"/>
  </si>
  <si>
    <t>횡단측량</t>
    <phoneticPr fontId="10" type="noConversion"/>
  </si>
  <si>
    <t>용지측량</t>
    <phoneticPr fontId="10" type="noConversion"/>
  </si>
  <si>
    <t>합  계</t>
    <phoneticPr fontId="10" type="noConversion"/>
  </si>
  <si>
    <t>인</t>
  </si>
  <si>
    <t>인</t>
    <phoneticPr fontId="10" type="noConversion"/>
  </si>
  <si>
    <t>소      계</t>
    <phoneticPr fontId="10" type="noConversion"/>
  </si>
  <si>
    <t>1. 설 계 준 비 기 간</t>
    <phoneticPr fontId="10" type="noConversion"/>
  </si>
  <si>
    <t>2. 도상 검토 및 심의 기준</t>
    <phoneticPr fontId="10" type="noConversion"/>
  </si>
  <si>
    <t xml:space="preserve">3. 현 장 답 사 기 간 </t>
    <phoneticPr fontId="10" type="noConversion"/>
  </si>
  <si>
    <t>4. 방 침 결 정 기 간</t>
    <phoneticPr fontId="10" type="noConversion"/>
  </si>
  <si>
    <t>5. 현 지 조 사 및 측 량</t>
    <phoneticPr fontId="10" type="noConversion"/>
  </si>
  <si>
    <t xml:space="preserve">   가. 노 선 선 정</t>
    <phoneticPr fontId="10" type="noConversion"/>
  </si>
  <si>
    <t xml:space="preserve">   나. 노선 및 설계기준 협의</t>
    <phoneticPr fontId="10" type="noConversion"/>
  </si>
  <si>
    <t>6.실 시 설 계</t>
    <phoneticPr fontId="10" type="noConversion"/>
  </si>
  <si>
    <t xml:space="preserve">   가. 실 시 설 계 및 도 면 작 성</t>
    <phoneticPr fontId="10" type="noConversion"/>
  </si>
  <si>
    <t xml:space="preserve">   나. 보고서 및 설계도서 작성</t>
    <phoneticPr fontId="10" type="noConversion"/>
  </si>
  <si>
    <t xml:space="preserve">   다. 심의 및 지적사항 보완</t>
    <phoneticPr fontId="10" type="noConversion"/>
  </si>
  <si>
    <t xml:space="preserve">   라. 분할 측량 자료 작성 및 용지도 작성</t>
    <phoneticPr fontId="10" type="noConversion"/>
  </si>
  <si>
    <t>계</t>
    <phoneticPr fontId="10" type="noConversion"/>
  </si>
  <si>
    <t>단위</t>
    <phoneticPr fontId="10" type="noConversion"/>
  </si>
  <si>
    <t>수  량</t>
    <phoneticPr fontId="10" type="noConversion"/>
  </si>
  <si>
    <t>재     료     비</t>
    <phoneticPr fontId="10" type="noConversion"/>
  </si>
  <si>
    <t>단  가</t>
    <phoneticPr fontId="10" type="noConversion"/>
  </si>
  <si>
    <t>km</t>
    <phoneticPr fontId="10" type="noConversion"/>
  </si>
  <si>
    <t>용지경계말뚝설치</t>
    <phoneticPr fontId="10" type="noConversion"/>
  </si>
  <si>
    <t>가.</t>
    <phoneticPr fontId="10" type="noConversion"/>
  </si>
  <si>
    <t>용 역 기 간  산 출 근 거</t>
    <phoneticPr fontId="10" type="noConversion"/>
  </si>
  <si>
    <t xml:space="preserve"> </t>
  </si>
  <si>
    <t>특별인부</t>
  </si>
  <si>
    <t>보통인부</t>
  </si>
  <si>
    <t>ITEM</t>
    <phoneticPr fontId="10" type="noConversion"/>
  </si>
  <si>
    <t>NO.</t>
    <phoneticPr fontId="10" type="noConversion"/>
  </si>
  <si>
    <t>액성한계</t>
    <phoneticPr fontId="26" type="noConversion"/>
  </si>
  <si>
    <t>소성한계</t>
    <phoneticPr fontId="26" type="noConversion"/>
  </si>
  <si>
    <t>입  도</t>
    <phoneticPr fontId="26" type="noConversion"/>
  </si>
  <si>
    <t>실내다짐</t>
    <phoneticPr fontId="26" type="noConversion"/>
  </si>
  <si>
    <t>실내'CBR</t>
    <phoneticPr fontId="26" type="noConversion"/>
  </si>
  <si>
    <t>명  칭</t>
    <phoneticPr fontId="10" type="noConversion"/>
  </si>
  <si>
    <t>규 격</t>
    <phoneticPr fontId="10" type="noConversion"/>
  </si>
  <si>
    <t>수 량</t>
    <phoneticPr fontId="10" type="noConversion"/>
  </si>
  <si>
    <t>단위</t>
    <phoneticPr fontId="10" type="noConversion"/>
  </si>
  <si>
    <t>노 무 비</t>
    <phoneticPr fontId="10" type="noConversion"/>
  </si>
  <si>
    <t>재 료 비</t>
    <phoneticPr fontId="10" type="noConversion"/>
  </si>
  <si>
    <t>경 비</t>
    <phoneticPr fontId="10" type="noConversion"/>
  </si>
  <si>
    <t>비 고</t>
    <phoneticPr fontId="10" type="noConversion"/>
  </si>
  <si>
    <t>단 가</t>
    <phoneticPr fontId="10" type="noConversion"/>
  </si>
  <si>
    <t>금  액</t>
    <phoneticPr fontId="10" type="noConversion"/>
  </si>
  <si>
    <t>조사 측량</t>
    <phoneticPr fontId="10" type="noConversion"/>
  </si>
  <si>
    <t>실시설계비</t>
    <phoneticPr fontId="10" type="noConversion"/>
  </si>
  <si>
    <t>용역손해보험료</t>
    <phoneticPr fontId="10" type="noConversion"/>
  </si>
  <si>
    <t>부가가치세</t>
    <phoneticPr fontId="10" type="noConversion"/>
  </si>
  <si>
    <t>공급가액</t>
    <phoneticPr fontId="10" type="noConversion"/>
  </si>
  <si>
    <t>평판측량</t>
    <phoneticPr fontId="10" type="noConversion"/>
  </si>
  <si>
    <t>(합계x10%)</t>
    <phoneticPr fontId="10" type="noConversion"/>
  </si>
  <si>
    <t>%</t>
    <phoneticPr fontId="10" type="noConversion"/>
  </si>
  <si>
    <t>노선측량</t>
    <phoneticPr fontId="10" type="noConversion"/>
  </si>
  <si>
    <t>(농지, 구릉지)</t>
    <phoneticPr fontId="10" type="noConversion"/>
  </si>
  <si>
    <t>노선선정</t>
    <phoneticPr fontId="10" type="noConversion"/>
  </si>
  <si>
    <t>중신선측량</t>
    <phoneticPr fontId="10" type="noConversion"/>
  </si>
  <si>
    <t>구       분</t>
  </si>
  <si>
    <t>규격</t>
  </si>
  <si>
    <t>단위</t>
  </si>
  <si>
    <t>수량</t>
  </si>
  <si>
    <t>단 가</t>
  </si>
  <si>
    <t>금   액</t>
  </si>
  <si>
    <t>노  무  비</t>
    <phoneticPr fontId="54" type="noConversion"/>
  </si>
  <si>
    <t>재  료  비</t>
    <phoneticPr fontId="54" type="noConversion"/>
  </si>
  <si>
    <t>경    비</t>
    <phoneticPr fontId="54" type="noConversion"/>
  </si>
  <si>
    <t>비 고</t>
    <phoneticPr fontId="54" type="noConversion"/>
  </si>
  <si>
    <t>단 가</t>
    <phoneticPr fontId="54" type="noConversion"/>
  </si>
  <si>
    <t>금 액</t>
    <phoneticPr fontId="54" type="noConversion"/>
  </si>
  <si>
    <t>인허가</t>
    <phoneticPr fontId="54" type="noConversion"/>
  </si>
  <si>
    <t>1. 토지등기부, 지적도, 소유권조사</t>
    <phoneticPr fontId="10" type="noConversion"/>
  </si>
  <si>
    <t>면적보정계수( c )</t>
    <phoneticPr fontId="10" type="noConversion"/>
  </si>
  <si>
    <t>2. 도면작성</t>
    <phoneticPr fontId="54" type="noConversion"/>
  </si>
  <si>
    <t>매</t>
    <phoneticPr fontId="54" type="noConversion"/>
  </si>
  <si>
    <t>3. 편입면적측정</t>
    <phoneticPr fontId="54" type="noConversion"/>
  </si>
  <si>
    <t>필지</t>
    <phoneticPr fontId="10" type="noConversion"/>
  </si>
  <si>
    <t>필지</t>
    <phoneticPr fontId="10" type="noConversion"/>
  </si>
  <si>
    <t>4. 조서작성</t>
    <phoneticPr fontId="54" type="noConversion"/>
  </si>
  <si>
    <t>합  계</t>
    <phoneticPr fontId="54" type="noConversion"/>
  </si>
  <si>
    <t>※ 낙찰관련요율적용   :</t>
    <phoneticPr fontId="10" type="noConversion"/>
  </si>
  <si>
    <t>종별</t>
    <phoneticPr fontId="54" type="noConversion"/>
  </si>
  <si>
    <t>규      격</t>
  </si>
  <si>
    <t>총      액</t>
  </si>
  <si>
    <t>노  무  비</t>
  </si>
  <si>
    <t>재  료  비</t>
  </si>
  <si>
    <t>경      비</t>
  </si>
  <si>
    <t>비고</t>
    <phoneticPr fontId="18" type="noConversion"/>
  </si>
  <si>
    <t>단  가</t>
  </si>
  <si>
    <t>금    액</t>
  </si>
  <si>
    <t>금  액</t>
    <phoneticPr fontId="18" type="noConversion"/>
  </si>
  <si>
    <t>1. 토지등기부, 지적도, 소유권조사 면적보정계수( c )</t>
    <phoneticPr fontId="10" type="noConversion"/>
  </si>
  <si>
    <t>고급기술자</t>
    <phoneticPr fontId="60" type="noConversion"/>
  </si>
  <si>
    <t>중급기술자</t>
    <phoneticPr fontId="54" type="noConversion"/>
  </si>
  <si>
    <t>초급기술자</t>
    <phoneticPr fontId="10" type="noConversion"/>
  </si>
  <si>
    <t>2. 도면작성</t>
    <phoneticPr fontId="10" type="noConversion"/>
  </si>
  <si>
    <t>매</t>
    <phoneticPr fontId="10" type="noConversion"/>
  </si>
  <si>
    <t>지적기사</t>
    <phoneticPr fontId="54" type="noConversion"/>
  </si>
  <si>
    <t>중급기술자</t>
    <phoneticPr fontId="10" type="noConversion"/>
  </si>
  <si>
    <t>3. 편입면적측정</t>
    <phoneticPr fontId="10" type="noConversion"/>
  </si>
  <si>
    <t>4. 조서작성</t>
    <phoneticPr fontId="10" type="noConversion"/>
  </si>
  <si>
    <t>지적산업기사</t>
    <phoneticPr fontId="10" type="noConversion"/>
  </si>
  <si>
    <t>식</t>
    <phoneticPr fontId="10" type="noConversion"/>
  </si>
  <si>
    <t>토질조사 및 시험</t>
    <phoneticPr fontId="10" type="noConversion"/>
  </si>
  <si>
    <t>면    적:</t>
    <phoneticPr fontId="10" type="noConversion"/>
  </si>
  <si>
    <t>㎡</t>
    <phoneticPr fontId="1" type="noConversion"/>
  </si>
  <si>
    <t>평)</t>
    <phoneticPr fontId="1" type="noConversion"/>
  </si>
  <si>
    <t>시추공 : NX</t>
    <phoneticPr fontId="10" type="noConversion"/>
  </si>
  <si>
    <t>공</t>
    <phoneticPr fontId="10" type="noConversion"/>
  </si>
  <si>
    <t>시험굴조사</t>
    <phoneticPr fontId="10" type="noConversion"/>
  </si>
  <si>
    <t>개소</t>
    <phoneticPr fontId="10" type="noConversion"/>
  </si>
  <si>
    <t>현장시험</t>
    <phoneticPr fontId="10" type="noConversion"/>
  </si>
  <si>
    <t>식</t>
    <phoneticPr fontId="10" type="noConversion"/>
  </si>
  <si>
    <t>실내시험</t>
    <phoneticPr fontId="10" type="noConversion"/>
  </si>
  <si>
    <t xml:space="preserve"> 설계금액 : </t>
    <phoneticPr fontId="10" type="noConversion"/>
  </si>
  <si>
    <t>(￦</t>
    <phoneticPr fontId="10" type="noConversion"/>
  </si>
  <si>
    <t>)</t>
    <phoneticPr fontId="10" type="noConversion"/>
  </si>
  <si>
    <t>공   종</t>
  </si>
  <si>
    <t>총  액</t>
  </si>
  <si>
    <t>경  비</t>
  </si>
  <si>
    <t>비 고</t>
  </si>
  <si>
    <t>금 액</t>
  </si>
  <si>
    <t>1.  시추조사</t>
    <phoneticPr fontId="10" type="noConversion"/>
  </si>
  <si>
    <t>1) 도로(NX, 육상)</t>
    <phoneticPr fontId="10" type="noConversion"/>
  </si>
  <si>
    <t>점             토</t>
    <phoneticPr fontId="10" type="noConversion"/>
  </si>
  <si>
    <t>m</t>
    <phoneticPr fontId="10" type="noConversion"/>
  </si>
  <si>
    <t>모             래</t>
    <phoneticPr fontId="10" type="noConversion"/>
  </si>
  <si>
    <t>자             갈</t>
    <phoneticPr fontId="10" type="noConversion"/>
  </si>
  <si>
    <t>풍      화     암</t>
    <phoneticPr fontId="10" type="noConversion"/>
  </si>
  <si>
    <t>연             암</t>
    <phoneticPr fontId="10" type="noConversion"/>
  </si>
  <si>
    <t>2. 원위치 시험</t>
    <phoneticPr fontId="10" type="noConversion"/>
  </si>
  <si>
    <t>회</t>
    <phoneticPr fontId="10" type="noConversion"/>
  </si>
  <si>
    <t xml:space="preserve">1) 함수량시험 </t>
    <phoneticPr fontId="10" type="noConversion"/>
  </si>
  <si>
    <t xml:space="preserve">  소    계</t>
    <phoneticPr fontId="10" type="noConversion"/>
  </si>
  <si>
    <t>부</t>
    <phoneticPr fontId="10" type="noConversion"/>
  </si>
  <si>
    <t>일위대가표</t>
    <phoneticPr fontId="10" type="noConversion"/>
  </si>
  <si>
    <t>육상, m당</t>
    <phoneticPr fontId="10" type="noConversion"/>
  </si>
  <si>
    <t xml:space="preserve"> 중급기술자</t>
    <phoneticPr fontId="10" type="noConversion"/>
  </si>
  <si>
    <t xml:space="preserve"> 보링공</t>
    <phoneticPr fontId="10" type="noConversion"/>
  </si>
  <si>
    <t xml:space="preserve"> 특별인부</t>
    <phoneticPr fontId="10" type="noConversion"/>
  </si>
  <si>
    <t xml:space="preserve"> 보통인부</t>
    <phoneticPr fontId="10" type="noConversion"/>
  </si>
  <si>
    <t>개</t>
  </si>
  <si>
    <t>%</t>
  </si>
  <si>
    <t>제6호표 표준관입시험(회당)</t>
    <phoneticPr fontId="10" type="noConversion"/>
  </si>
  <si>
    <t>중급기술자</t>
    <phoneticPr fontId="10" type="noConversion"/>
  </si>
  <si>
    <t>인</t>
    <phoneticPr fontId="10" type="noConversion"/>
  </si>
  <si>
    <t xml:space="preserve"> 중급숙련기술자</t>
    <phoneticPr fontId="10" type="noConversion"/>
  </si>
  <si>
    <t>특 별 인 부</t>
    <phoneticPr fontId="10" type="noConversion"/>
  </si>
  <si>
    <t>보 통 인 부</t>
    <phoneticPr fontId="10" type="noConversion"/>
  </si>
  <si>
    <t xml:space="preserve"> 특급기술자</t>
    <phoneticPr fontId="10" type="noConversion"/>
  </si>
  <si>
    <t xml:space="preserve"> 고급기술자</t>
    <phoneticPr fontId="10" type="noConversion"/>
  </si>
  <si>
    <t xml:space="preserve"> 중급기술자</t>
    <phoneticPr fontId="10" type="noConversion"/>
  </si>
  <si>
    <t>1부기준</t>
    <phoneticPr fontId="71" type="noConversion"/>
  </si>
  <si>
    <t>표지,속지,칼라도면</t>
    <phoneticPr fontId="10" type="noConversion"/>
  </si>
  <si>
    <t>면</t>
    <phoneticPr fontId="10" type="noConversion"/>
  </si>
  <si>
    <t>본문 : 10절, 백상지</t>
    <phoneticPr fontId="10" type="noConversion"/>
  </si>
  <si>
    <t>토질조사비</t>
    <phoneticPr fontId="10" type="noConversion"/>
  </si>
  <si>
    <t>5</t>
    <phoneticPr fontId="10" type="noConversion"/>
  </si>
  <si>
    <t>3</t>
    <phoneticPr fontId="10" type="noConversion"/>
  </si>
  <si>
    <t>4</t>
    <phoneticPr fontId="10" type="noConversion"/>
  </si>
  <si>
    <t xml:space="preserve">   다. 중심 선 측량</t>
    <phoneticPr fontId="10" type="noConversion"/>
  </si>
  <si>
    <t xml:space="preserve">   라. 종 단 측 량</t>
    <phoneticPr fontId="10" type="noConversion"/>
  </si>
  <si>
    <t xml:space="preserve">   마. 횡 단 측 량</t>
    <phoneticPr fontId="10" type="noConversion"/>
  </si>
  <si>
    <t xml:space="preserve">   바. 현 황 측 량</t>
    <phoneticPr fontId="10" type="noConversion"/>
  </si>
  <si>
    <t>2</t>
    <phoneticPr fontId="10" type="noConversion"/>
  </si>
  <si>
    <t>합  계</t>
    <phoneticPr fontId="10" type="noConversion"/>
  </si>
  <si>
    <t>비고</t>
  </si>
  <si>
    <t>공          종</t>
    <phoneticPr fontId="10" type="noConversion"/>
  </si>
  <si>
    <t>사   업   명</t>
    <phoneticPr fontId="10" type="noConversion"/>
  </si>
  <si>
    <t>지적기능사</t>
    <phoneticPr fontId="10" type="noConversion"/>
  </si>
  <si>
    <t>제7호표 기계기구 설치비(평지, 개소당)</t>
    <phoneticPr fontId="10" type="noConversion"/>
  </si>
  <si>
    <t>제8호표 급수비(일당)</t>
    <phoneticPr fontId="10" type="noConversion"/>
  </si>
  <si>
    <t>회</t>
    <phoneticPr fontId="10" type="noConversion"/>
  </si>
  <si>
    <t xml:space="preserve"> 특급기술자</t>
    <phoneticPr fontId="10" type="noConversion"/>
  </si>
  <si>
    <t xml:space="preserve"> 초급기술자</t>
    <phoneticPr fontId="10" type="noConversion"/>
  </si>
  <si>
    <t xml:space="preserve"> 고급기술자</t>
    <phoneticPr fontId="10" type="noConversion"/>
  </si>
  <si>
    <t>회</t>
    <phoneticPr fontId="10" type="noConversion"/>
  </si>
  <si>
    <t xml:space="preserve"> </t>
    <phoneticPr fontId="10" type="noConversion"/>
  </si>
  <si>
    <t>제1호표</t>
    <phoneticPr fontId="10" type="noConversion"/>
  </si>
  <si>
    <t>제2호표</t>
    <phoneticPr fontId="10" type="noConversion"/>
  </si>
  <si>
    <t>제3호표</t>
    <phoneticPr fontId="10" type="noConversion"/>
  </si>
  <si>
    <t>제4호표</t>
    <phoneticPr fontId="10" type="noConversion"/>
  </si>
  <si>
    <t>제5호표</t>
    <phoneticPr fontId="10" type="noConversion"/>
  </si>
  <si>
    <t>제6호표</t>
    <phoneticPr fontId="10" type="noConversion"/>
  </si>
  <si>
    <t>제7호표</t>
    <phoneticPr fontId="10" type="noConversion"/>
  </si>
  <si>
    <t>제8호표</t>
    <phoneticPr fontId="10" type="noConversion"/>
  </si>
  <si>
    <t>제9호표</t>
    <phoneticPr fontId="10" type="noConversion"/>
  </si>
  <si>
    <t>회</t>
    <phoneticPr fontId="10" type="noConversion"/>
  </si>
  <si>
    <t>제10호표</t>
    <phoneticPr fontId="10" type="noConversion"/>
  </si>
  <si>
    <t>제12호표</t>
    <phoneticPr fontId="10" type="noConversion"/>
  </si>
  <si>
    <t>제13호표</t>
    <phoneticPr fontId="10" type="noConversion"/>
  </si>
  <si>
    <t>제14호표</t>
    <phoneticPr fontId="10" type="noConversion"/>
  </si>
  <si>
    <t>제14호표 인쇄비</t>
    <phoneticPr fontId="10" type="noConversion"/>
  </si>
  <si>
    <t>3. 부대공</t>
    <phoneticPr fontId="10" type="noConversion"/>
  </si>
  <si>
    <t>4. 시험비</t>
    <phoneticPr fontId="10" type="noConversion"/>
  </si>
  <si>
    <t xml:space="preserve"> 표준관입시험</t>
    <phoneticPr fontId="10" type="noConversion"/>
  </si>
  <si>
    <t>1.계획준비비</t>
    <phoneticPr fontId="10" type="noConversion"/>
  </si>
  <si>
    <t>2.보고서 작성비</t>
    <phoneticPr fontId="10" type="noConversion"/>
  </si>
  <si>
    <t>계</t>
    <phoneticPr fontId="10" type="noConversion"/>
  </si>
  <si>
    <t xml:space="preserve"> </t>
    <phoneticPr fontId="10" type="noConversion"/>
  </si>
  <si>
    <t>소   계</t>
    <phoneticPr fontId="10" type="noConversion"/>
  </si>
  <si>
    <t>가. 현장조사비</t>
    <phoneticPr fontId="10" type="noConversion"/>
  </si>
  <si>
    <t>나.기술업무비</t>
    <phoneticPr fontId="10" type="noConversion"/>
  </si>
  <si>
    <t>연장 : 0.45kM</t>
  </si>
  <si>
    <t>중급기술자</t>
  </si>
  <si>
    <t>보링공</t>
  </si>
  <si>
    <t>싱글코어바렐</t>
  </si>
  <si>
    <t>NX × 1.0m</t>
  </si>
  <si>
    <t>메탈크라운비트</t>
  </si>
  <si>
    <t>NX</t>
  </si>
  <si>
    <t>드라이브파이프헤드</t>
  </si>
  <si>
    <t>드라이브파이프슈</t>
  </si>
  <si>
    <t>드라이브파이프</t>
  </si>
  <si>
    <t>NX × 1.5m</t>
  </si>
  <si>
    <t>경유</t>
  </si>
  <si>
    <t>ℓ</t>
  </si>
  <si>
    <t>잡재료</t>
  </si>
  <si>
    <t>주연료의</t>
  </si>
  <si>
    <t>자주식 유압시추기손료</t>
  </si>
  <si>
    <t>54HP(40kW)</t>
  </si>
  <si>
    <t>HR</t>
  </si>
  <si>
    <t>제1호표 점토층(NX)</t>
    <phoneticPr fontId="10" type="noConversion"/>
  </si>
  <si>
    <t>제2호표 모래층(NX)</t>
    <phoneticPr fontId="10" type="noConversion"/>
  </si>
  <si>
    <t>제3호표 자갈층(NX)</t>
    <phoneticPr fontId="10" type="noConversion"/>
  </si>
  <si>
    <t>제4호표 풍화암층(NX)</t>
    <phoneticPr fontId="10" type="noConversion"/>
  </si>
  <si>
    <t>제5호표 연암층(NX)</t>
    <phoneticPr fontId="10" type="noConversion"/>
  </si>
  <si>
    <t>더블코어바렐</t>
  </si>
  <si>
    <t>메탈리밍쉘</t>
  </si>
  <si>
    <t>코아리프터</t>
  </si>
  <si>
    <t>NX 1.5m</t>
  </si>
  <si>
    <t>SPT 슈</t>
  </si>
  <si>
    <t>φ51㎜</t>
  </si>
  <si>
    <t>샘플러</t>
  </si>
  <si>
    <t>split spoon</t>
  </si>
  <si>
    <t>시추장비손료</t>
  </si>
  <si>
    <t>시추기손료</t>
  </si>
  <si>
    <t>55HP(40kW)</t>
  </si>
  <si>
    <t>건설용펌프손료</t>
  </si>
  <si>
    <t>50mm</t>
  </si>
  <si>
    <t>디젤엔진손료</t>
  </si>
  <si>
    <t>3.73kW</t>
  </si>
  <si>
    <t>보통시멘트</t>
  </si>
  <si>
    <t>40kg/대</t>
  </si>
  <si>
    <t>공구손료</t>
  </si>
  <si>
    <t>인력비의</t>
  </si>
  <si>
    <t>대</t>
  </si>
  <si>
    <t>제9호표 폐 공 처 리 비</t>
    <phoneticPr fontId="10" type="noConversion"/>
  </si>
  <si>
    <t>제10호표 실내시험비(토질시험 1회당)</t>
    <phoneticPr fontId="10" type="noConversion"/>
  </si>
  <si>
    <t>제11호표 계획준비비(5공이하, 건당)</t>
    <phoneticPr fontId="10" type="noConversion"/>
  </si>
  <si>
    <t>제12호표 보고서 작성비( 건당)</t>
    <phoneticPr fontId="10" type="noConversion"/>
  </si>
  <si>
    <t>3)폐공비</t>
    <phoneticPr fontId="10" type="noConversion"/>
  </si>
  <si>
    <t>〃</t>
    <phoneticPr fontId="10" type="noConversion"/>
  </si>
  <si>
    <t>개소</t>
    <phoneticPr fontId="10" type="noConversion"/>
  </si>
  <si>
    <t>3.보고서 인쇄 및 제본비</t>
    <phoneticPr fontId="71" type="noConversion"/>
  </si>
  <si>
    <t>2)급수비</t>
    <phoneticPr fontId="10" type="noConversion"/>
  </si>
  <si>
    <t>1)기계기구설치</t>
    <phoneticPr fontId="10" type="noConversion"/>
  </si>
  <si>
    <t>도로구역결정비</t>
    <phoneticPr fontId="10" type="noConversion"/>
  </si>
  <si>
    <t>2. 도로구역변경결정고시 인허가  내역서</t>
    <phoneticPr fontId="54" type="noConversion"/>
  </si>
  <si>
    <t>1M</t>
    <phoneticPr fontId="10" type="noConversion"/>
  </si>
  <si>
    <t>○ 과 업  기 간:</t>
    <phoneticPr fontId="10" type="noConversion"/>
  </si>
  <si>
    <t>○ 과 업  내 용:</t>
    <phoneticPr fontId="10" type="noConversion"/>
  </si>
  <si>
    <t>○ 용   역   비:</t>
    <phoneticPr fontId="10" type="noConversion"/>
  </si>
  <si>
    <t>○ 과 업  위 치:</t>
    <phoneticPr fontId="10" type="noConversion"/>
  </si>
  <si>
    <t>○ 과 업  개 요:</t>
    <phoneticPr fontId="10" type="noConversion"/>
  </si>
  <si>
    <t>계</t>
    <phoneticPr fontId="10" type="noConversion"/>
  </si>
  <si>
    <t>편입토지수</t>
    <phoneticPr fontId="10" type="noConversion"/>
  </si>
  <si>
    <t>추정 보상비</t>
    <phoneticPr fontId="10" type="noConversion"/>
  </si>
  <si>
    <t>추정 공사비</t>
    <phoneticPr fontId="10" type="noConversion"/>
  </si>
  <si>
    <t>총 사업비</t>
    <phoneticPr fontId="10" type="noConversion"/>
  </si>
  <si>
    <t>측량대상</t>
    <phoneticPr fontId="10" type="noConversion"/>
  </si>
  <si>
    <t>총사업량</t>
    <phoneticPr fontId="10" type="noConversion"/>
  </si>
  <si>
    <t>(단위 : km)</t>
    <phoneticPr fontId="10" type="noConversion"/>
  </si>
  <si>
    <t>시점</t>
    <phoneticPr fontId="10" type="noConversion"/>
  </si>
  <si>
    <t>종점</t>
    <phoneticPr fontId="10" type="noConversion"/>
  </si>
  <si>
    <t>비고</t>
    <phoneticPr fontId="10" type="noConversion"/>
  </si>
  <si>
    <t>2) 입도시험</t>
    <phoneticPr fontId="10" type="noConversion"/>
  </si>
  <si>
    <t>3) 밀도시험</t>
    <phoneticPr fontId="10" type="noConversion"/>
  </si>
  <si>
    <t>4) 액성한계</t>
    <phoneticPr fontId="10" type="noConversion"/>
  </si>
  <si>
    <t>5) 소성한계</t>
    <phoneticPr fontId="10" type="noConversion"/>
  </si>
  <si>
    <t>6) CBR</t>
    <phoneticPr fontId="10" type="noConversion"/>
  </si>
  <si>
    <t>7) 실내다짐</t>
    <phoneticPr fontId="10" type="noConversion"/>
  </si>
  <si>
    <t>함수량시험</t>
    <phoneticPr fontId="26" type="noConversion"/>
  </si>
  <si>
    <t>밀  도</t>
    <phoneticPr fontId="26" type="noConversion"/>
  </si>
  <si>
    <t>1-3. 측량조사 물량</t>
    <phoneticPr fontId="10" type="noConversion"/>
  </si>
  <si>
    <t>2-1. 일위대가표</t>
    <phoneticPr fontId="10" type="noConversion"/>
  </si>
  <si>
    <t>(단위 : 원)</t>
    <phoneticPr fontId="10" type="noConversion"/>
  </si>
  <si>
    <t>구 분</t>
    <phoneticPr fontId="10" type="noConversion"/>
  </si>
  <si>
    <t>구분</t>
    <phoneticPr fontId="10" type="noConversion"/>
  </si>
  <si>
    <t>명         칭</t>
    <phoneticPr fontId="10" type="noConversion"/>
  </si>
  <si>
    <t>규       격</t>
    <phoneticPr fontId="10" type="noConversion"/>
  </si>
  <si>
    <t>총            액</t>
    <phoneticPr fontId="10" type="noConversion"/>
  </si>
  <si>
    <t>노     무     비</t>
    <phoneticPr fontId="10" type="noConversion"/>
  </si>
  <si>
    <t>경            비</t>
    <phoneticPr fontId="10" type="noConversion"/>
  </si>
  <si>
    <t>3.</t>
    <phoneticPr fontId="10" type="noConversion"/>
  </si>
  <si>
    <t>1)</t>
    <phoneticPr fontId="10" type="noConversion"/>
  </si>
  <si>
    <t>제 경 비(직접인건비의 110~120%)</t>
    <phoneticPr fontId="60" type="noConversion"/>
  </si>
  <si>
    <t>%</t>
    <phoneticPr fontId="22" type="noConversion"/>
  </si>
  <si>
    <t>가 + 나 + 다</t>
    <phoneticPr fontId="10" type="noConversion"/>
  </si>
  <si>
    <t>농지, 임야, 초지 관련서류 작성</t>
    <phoneticPr fontId="10" type="noConversion"/>
  </si>
  <si>
    <t>도시계획시설(변경)결정 조서 및 지형도면 고시 작성</t>
    <phoneticPr fontId="10" type="noConversion"/>
  </si>
  <si>
    <t>①</t>
    <phoneticPr fontId="10" type="noConversion"/>
  </si>
  <si>
    <t>실시설계 1식</t>
    <phoneticPr fontId="10" type="noConversion"/>
  </si>
  <si>
    <t xml:space="preserve">    경기도건설본부    북부도로과</t>
    <phoneticPr fontId="10" type="noConversion"/>
  </si>
  <si>
    <t>도로개량:실시설계</t>
    <phoneticPr fontId="10" type="noConversion"/>
  </si>
  <si>
    <t>발주금액</t>
    <phoneticPr fontId="10" type="noConversion"/>
  </si>
  <si>
    <t>도급금액</t>
    <phoneticPr fontId="10" type="noConversion"/>
  </si>
  <si>
    <t>구분</t>
  </si>
  <si>
    <t>공급가액</t>
  </si>
  <si>
    <t>부가세</t>
  </si>
  <si>
    <t>합계</t>
  </si>
  <si>
    <t>한종</t>
  </si>
  <si>
    <t>쏘일</t>
  </si>
  <si>
    <t>성원</t>
  </si>
  <si>
    <t>비율</t>
    <phoneticPr fontId="10" type="noConversion"/>
  </si>
  <si>
    <t>명         칭</t>
    <phoneticPr fontId="10" type="noConversion"/>
  </si>
  <si>
    <t>수  량</t>
    <phoneticPr fontId="10" type="noConversion"/>
  </si>
  <si>
    <t>노     무     비</t>
    <phoneticPr fontId="10" type="noConversion"/>
  </si>
  <si>
    <t>재     료     비</t>
    <phoneticPr fontId="10" type="noConversion"/>
  </si>
  <si>
    <t>금  액</t>
    <phoneticPr fontId="10" type="noConversion"/>
  </si>
  <si>
    <t>단  가</t>
    <phoneticPr fontId="10" type="noConversion"/>
  </si>
  <si>
    <t>금  액</t>
    <phoneticPr fontId="10" type="noConversion"/>
  </si>
  <si>
    <t>3.</t>
    <phoneticPr fontId="10" type="noConversion"/>
  </si>
  <si>
    <t>도로구역결정(변경)-변경</t>
    <phoneticPr fontId="10" type="noConversion"/>
  </si>
  <si>
    <t>가.</t>
    <phoneticPr fontId="10" type="noConversion"/>
  </si>
  <si>
    <t>직접인건비</t>
    <phoneticPr fontId="10" type="noConversion"/>
  </si>
  <si>
    <t>도로구역결정(변경) 구비서류 및 의제협의</t>
    <phoneticPr fontId="10" type="noConversion"/>
  </si>
  <si>
    <t>용지 및 지장물</t>
    <phoneticPr fontId="10" type="noConversion"/>
  </si>
  <si>
    <t>②</t>
    <phoneticPr fontId="10" type="noConversion"/>
  </si>
  <si>
    <t>도로구역결정 협의</t>
    <phoneticPr fontId="10" type="noConversion"/>
  </si>
  <si>
    <t>나.</t>
    <phoneticPr fontId="10" type="noConversion"/>
  </si>
  <si>
    <t>다.</t>
    <phoneticPr fontId="10" type="noConversion"/>
  </si>
  <si>
    <t>기 술 료 ((직·인+제경비)의20~40%)</t>
    <phoneticPr fontId="22" type="noConversion"/>
  </si>
  <si>
    <t>%</t>
    <phoneticPr fontId="22" type="noConversion"/>
  </si>
  <si>
    <t>실시계획인가</t>
    <phoneticPr fontId="10" type="noConversion"/>
  </si>
  <si>
    <t>주민의견청취자료작성 및 조치계획</t>
    <phoneticPr fontId="10" type="noConversion"/>
  </si>
  <si>
    <t>소하천점용허가 협의</t>
    <phoneticPr fontId="10" type="noConversion"/>
  </si>
  <si>
    <t>농지전용협의</t>
    <phoneticPr fontId="10" type="noConversion"/>
  </si>
  <si>
    <t>산지전용협의</t>
    <phoneticPr fontId="10" type="noConversion"/>
  </si>
  <si>
    <t>군사시설협의</t>
    <phoneticPr fontId="10" type="noConversion"/>
  </si>
  <si>
    <t>기타의제협의</t>
    <phoneticPr fontId="10" type="noConversion"/>
  </si>
  <si>
    <t>국유지무상귀속협의</t>
    <phoneticPr fontId="10" type="noConversion"/>
  </si>
  <si>
    <t>식</t>
    <phoneticPr fontId="10" type="noConversion"/>
  </si>
  <si>
    <t>용지도및용지조서</t>
    <phoneticPr fontId="10" type="noConversion"/>
  </si>
  <si>
    <t>지장물도및지장물조서</t>
    <phoneticPr fontId="10" type="noConversion"/>
  </si>
  <si>
    <t>식</t>
    <phoneticPr fontId="10" type="noConversion"/>
  </si>
  <si>
    <t>식</t>
    <phoneticPr fontId="10" type="noConversion"/>
  </si>
  <si>
    <t>(1)</t>
    <phoneticPr fontId="10" type="noConversion"/>
  </si>
  <si>
    <t>a</t>
    <phoneticPr fontId="10" type="noConversion"/>
  </si>
  <si>
    <t>b</t>
    <phoneticPr fontId="10" type="noConversion"/>
  </si>
  <si>
    <t>c</t>
    <phoneticPr fontId="10" type="noConversion"/>
  </si>
  <si>
    <t>c-1</t>
    <phoneticPr fontId="10" type="noConversion"/>
  </si>
  <si>
    <t>c-2</t>
    <phoneticPr fontId="10" type="noConversion"/>
  </si>
  <si>
    <t>c-3</t>
    <phoneticPr fontId="10" type="noConversion"/>
  </si>
  <si>
    <t>c-4</t>
    <phoneticPr fontId="10" type="noConversion"/>
  </si>
  <si>
    <t>c-5</t>
    <phoneticPr fontId="10" type="noConversion"/>
  </si>
  <si>
    <t>c-6</t>
    <phoneticPr fontId="10" type="noConversion"/>
  </si>
  <si>
    <t>c-7</t>
    <phoneticPr fontId="10" type="noConversion"/>
  </si>
  <si>
    <t>c-8</t>
    <phoneticPr fontId="10" type="noConversion"/>
  </si>
  <si>
    <t>c-9</t>
    <phoneticPr fontId="10" type="noConversion"/>
  </si>
  <si>
    <t>d</t>
    <phoneticPr fontId="10" type="noConversion"/>
  </si>
  <si>
    <t>d-1</t>
    <phoneticPr fontId="10" type="noConversion"/>
  </si>
  <si>
    <t>d-2</t>
    <phoneticPr fontId="10" type="noConversion"/>
  </si>
  <si>
    <t>직접인건비  (변경)</t>
    <phoneticPr fontId="10" type="noConversion"/>
  </si>
  <si>
    <t>조 사 측 량</t>
    <phoneticPr fontId="10" type="noConversion"/>
  </si>
  <si>
    <t>토 질 조 사 비</t>
    <phoneticPr fontId="10" type="noConversion"/>
  </si>
  <si>
    <t>실 시 설 계 비</t>
    <phoneticPr fontId="10" type="noConversion"/>
  </si>
  <si>
    <t>도로구역 결정비</t>
    <phoneticPr fontId="10" type="noConversion"/>
  </si>
  <si>
    <t>선형개량공사</t>
    <phoneticPr fontId="10" type="noConversion"/>
  </si>
  <si>
    <t>지방도 387호선(외방리)</t>
    <phoneticPr fontId="10" type="noConversion"/>
  </si>
  <si>
    <t>선형개량 등 구조개선사업
(일부구간 배수길어깨 및 배수시설 추가)</t>
    <phoneticPr fontId="10" type="noConversion"/>
  </si>
  <si>
    <t>남양주시 수동면 
외방리 579-1</t>
    <phoneticPr fontId="10" type="noConversion"/>
  </si>
  <si>
    <t>남양주시 수동면 
외방리 590-3</t>
    <phoneticPr fontId="10" type="noConversion"/>
  </si>
  <si>
    <t>경기도 남양주시 수동면 외방리 579-1 ~ 남양주시 수동면 외방리 590-3</t>
    <phoneticPr fontId="10" type="noConversion"/>
  </si>
  <si>
    <t>L=0.2km,  B=6.8m</t>
    <phoneticPr fontId="10" type="noConversion"/>
  </si>
  <si>
    <t>1. 조사측량 내역서</t>
    <phoneticPr fontId="10" type="noConversion"/>
  </si>
  <si>
    <t>도로구역결정비 대가산정</t>
    <phoneticPr fontId="10" type="noConversion"/>
  </si>
  <si>
    <t>4-2. 선형개량공사 추정 사업비</t>
    <phoneticPr fontId="10" type="noConversion"/>
  </si>
  <si>
    <t>지방도 375호선 
수동면 외방리</t>
    <phoneticPr fontId="10" type="noConversion"/>
  </si>
  <si>
    <t>도급예정액</t>
    <phoneticPr fontId="10" type="noConversion"/>
  </si>
  <si>
    <t>6</t>
    <phoneticPr fontId="10" type="noConversion"/>
  </si>
  <si>
    <t xml:space="preserve">
※「지반조사표준품셈(일위대가표) 2024, 한국엔지니어링협회」 및 「2025 건설공사 표준품셈, 국토교통부」 적용</t>
    <phoneticPr fontId="10" type="noConversion"/>
  </si>
  <si>
    <t>도로구역(변경)결정 협의</t>
    <phoneticPr fontId="10" type="noConversion"/>
  </si>
  <si>
    <t>도로구역결정(변경)</t>
    <phoneticPr fontId="10" type="noConversion"/>
  </si>
  <si>
    <t>도로구역결정변경도서작성</t>
    <phoneticPr fontId="10" type="noConversion"/>
  </si>
  <si>
    <t>3. 토지조사 및 시험</t>
    <phoneticPr fontId="10" type="noConversion"/>
  </si>
  <si>
    <t>착수일로부터 180일 (6개월)</t>
    <phoneticPr fontId="10" type="noConversion"/>
  </si>
  <si>
    <t>지방도 387호선(남양주 수동면 외방리) 선형개량공사 실시설계 용역</t>
    <phoneticPr fontId="10" type="noConversion"/>
  </si>
  <si>
    <t>제  경  비</t>
    <phoneticPr fontId="10" type="noConversion"/>
  </si>
  <si>
    <t>직접인건비 110%</t>
    <phoneticPr fontId="10" type="noConversion"/>
  </si>
  <si>
    <t>7</t>
    <phoneticPr fontId="10" type="noConversion"/>
  </si>
  <si>
    <t>기  술  료</t>
    <phoneticPr fontId="10" type="noConversion"/>
  </si>
  <si>
    <t>인건비+제경비 20%</t>
    <phoneticPr fontId="10" type="noConversion"/>
  </si>
  <si>
    <t>기술자인건비</t>
    <phoneticPr fontId="10" type="noConversion"/>
  </si>
  <si>
    <t>8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</si>
</sst>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0_);[Red]\(0\)"/>
    <numFmt numFmtId="178" formatCode="0.0_);[Red]\(0.0\)"/>
    <numFmt numFmtId="179" formatCode="#,##0.0;\-#,##0.0"/>
    <numFmt numFmtId="180" formatCode="_ * #,##0_ ;_ * \-#,##0_ ;_ * &quot;-&quot;_ ;_ @_ "/>
    <numFmt numFmtId="181" formatCode="_-* #,##0.0_-;\-* #,##0.0_-;_-* &quot;-&quot;?_-;_-@_-"/>
    <numFmt numFmtId="182" formatCode="_ * #,##0_ ;_ * \-#,##0_ ;_ * &quot;-&quot;??_ ;_ @_ "/>
    <numFmt numFmtId="183" formatCode="_-* #,##0.000_-;\-* #,##0.000_-;_-* &quot;-&quot;??_-;_-@_-"/>
    <numFmt numFmtId="184" formatCode="_-* #,##0.0_-;\-* #,##0.0_-;_-* &quot;-&quot;??_-;_-@_-"/>
    <numFmt numFmtId="185" formatCode="#,##0_);[Red]\(#,##0\)"/>
    <numFmt numFmtId="186" formatCode="_ * #,##0.00_ ;_ * \-#,##0.00_ ;_ * &quot;-&quot;??_ ;_ @_ "/>
    <numFmt numFmtId="187" formatCode="#,##0.00&quot;___);\(#,##0.00&quot;&quot;__&quot;\)"/>
    <numFmt numFmtId="188" formatCode="#,##0_ "/>
    <numFmt numFmtId="189" formatCode="0.000"/>
    <numFmt numFmtId="190" formatCode="#,##0&quot; 일&quot;"/>
    <numFmt numFmtId="191" formatCode="#,##0.00_ "/>
    <numFmt numFmtId="210" formatCode="_-* #,##0.00_-;\-* #,##0.00_-;_-* &quot;-&quot;_-;_-@_-"/>
    <numFmt numFmtId="212" formatCode="#."/>
    <numFmt numFmtId="213" formatCode="#,##0.0"/>
    <numFmt numFmtId="214" formatCode="_-&quot;$&quot;* #,##0_-;\-&quot;$&quot;* #,##0_-;_-&quot;$&quot;* &quot;-&quot;_-;_-@_-"/>
    <numFmt numFmtId="215" formatCode="_ &quot;₩&quot;* #,##0_ ;_ &quot;₩&quot;* \-#,##0_ ;_ &quot;₩&quot;* &quot;-&quot;_ ;_ @_ "/>
    <numFmt numFmtId="216" formatCode="#,##0.0000;\(#,##0.0000\);\ &quot;-&quot;\ "/>
    <numFmt numFmtId="217" formatCode="_ * #,##0_ ;_ * &quot;₩&quot;&quot;₩&quot;&quot;₩&quot;\-#,##0_ ;_ * &quot;-&quot;_ ;_ @_ "/>
    <numFmt numFmtId="218" formatCode="0.00\ "/>
    <numFmt numFmtId="219" formatCode="#,##0.0;\(#,##0.0\);\ &quot;-&quot;\ "/>
    <numFmt numFmtId="220" formatCode="&quot;₩&quot;#,##0.00;&quot;₩&quot;\-#,##0.00"/>
    <numFmt numFmtId="221" formatCode="&quot;₩&quot;#,##0;&quot;₩&quot;\-#,##0"/>
    <numFmt numFmtId="222" formatCode="&quot;₩&quot;#,##0.00;[Red]&quot;₩&quot;\-#,##0.00"/>
    <numFmt numFmtId="227" formatCode="0.000_);[Red]\(0.000\)"/>
    <numFmt numFmtId="228" formatCode="0.000_ "/>
    <numFmt numFmtId="229" formatCode="0.0000"/>
    <numFmt numFmtId="230" formatCode="&quot;(&quot;#,##0"/>
    <numFmt numFmtId="231" formatCode="#,##0.000_ "/>
    <numFmt numFmtId="232" formatCode="[DBNum4][$-412]&quot;일금&quot;General&quot;원정&quot;"/>
    <numFmt numFmtId="233" formatCode="_-* #,##0.000_-;\-* #,##0.000_-;_-* &quot;-&quot;_-;_-@_-"/>
    <numFmt numFmtId="234" formatCode="0%&quot;적용&quot;"/>
    <numFmt numFmtId="235" formatCode="#,###&quot;개&quot;&quot;소&quot;"/>
    <numFmt numFmtId="23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3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38" formatCode="mm&quot;월&quot;\ dd&quot;일&quot;"/>
    <numFmt numFmtId="239" formatCode="0.00000000"/>
    <numFmt numFmtId="240" formatCode="[Red]&quot;@ &quot;#,##0_ ;[Red]&quot;@ &quot;\-#,##0\ "/>
    <numFmt numFmtId="241" formatCode="#,##0.00000"/>
    <numFmt numFmtId="242" formatCode="0.0000000"/>
    <numFmt numFmtId="243" formatCode="_-#,##0.0000;* \-#,##0.00;* _-&quot;&quot;;@"/>
    <numFmt numFmtId="244" formatCode="* #,##0.00;* \-#,##0.00;* &quot;-&quot;??;@"/>
    <numFmt numFmtId="245" formatCode="#.00"/>
    <numFmt numFmtId="246" formatCode="#,##0.00_);[Red]\(#,##0.00\)"/>
    <numFmt numFmtId="247" formatCode=";;;"/>
    <numFmt numFmtId="248" formatCode="&quot;₩&quot;#,##0;\!\-&quot;₩&quot;#,##0"/>
    <numFmt numFmtId="249" formatCode="&quot;₩&quot;#,##0;[Red]\!\-&quot;₩&quot;#,##0"/>
    <numFmt numFmtId="250" formatCode="&quot;₩&quot;#,##0.00;\!\-&quot;₩&quot;#,##0.00"/>
    <numFmt numFmtId="251" formatCode="&quot;₩&quot;#,##0;&quot;₩&quot;&quot;₩&quot;&quot;₩&quot;&quot;₩&quot;\-#,##0"/>
    <numFmt numFmtId="252" formatCode="mmm\.yy"/>
    <numFmt numFmtId="253" formatCode="&quot;₩&quot;#,##0.00;[Red]\!\-&quot;₩&quot;#,##0.00"/>
    <numFmt numFmtId="254" formatCode="\(&quot;₩&quot;#,##0\);[Red]\(\-&quot;₩&quot;#,##0\)"/>
    <numFmt numFmtId="255" formatCode="\(&quot;₩&quot;#,##0\);[Red]\(&quot;△&quot;&quot;₩&quot;#,##0\)"/>
    <numFmt numFmtId="256" formatCode="0.0%;[Red]\-0.0%"/>
    <numFmt numFmtId="257" formatCode="0.00%;[Red]\-0.00%"/>
    <numFmt numFmtId="258" formatCode="0_ "/>
    <numFmt numFmtId="259" formatCode=";\ ;\ ;"/>
    <numFmt numFmtId="260" formatCode="_ * #,##0_ ;_ * &quot;₩&quot;\!\-#,##0_ ;_ * &quot;-&quot;_ ;_ @_ "/>
    <numFmt numFmtId="261" formatCode="&quot;  &quot;@"/>
    <numFmt numFmtId="262" formatCode="_-* #,##0_-;\!\-* #,##0_-;_-* &quot;-&quot;_-;_-@_-"/>
    <numFmt numFmtId="263" formatCode="0.00\ &quot;)&quot;"/>
    <numFmt numFmtId="264" formatCode="0.00\ &quot;)]&quot;"/>
    <numFmt numFmtId="265" formatCode="#,##0;&quot;-&quot;#,##0"/>
    <numFmt numFmtId="266" formatCode="#,##0;\(#,##0\)"/>
    <numFmt numFmtId="267" formatCode="&quot;?#,##0;[Red]\-&quot;&quot;?&quot;#,##0"/>
    <numFmt numFmtId="268" formatCode="&quot;₩&quot;#,##0;[Red]&quot;₩&quot;&quot;₩&quot;&quot;₩&quot;&quot;₩&quot;\-#,##0"/>
    <numFmt numFmtId="269" formatCode="0.000\ &quot;²&quot;"/>
    <numFmt numFmtId="270" formatCode="&quot;(&quot;\ 0.00"/>
    <numFmt numFmtId="271" formatCode="&quot;[(&quot;\ 0.00"/>
    <numFmt numFmtId="272" formatCode="_-#,##0;\-#,##0;&quot;-&quot;_-;_-@_-"/>
    <numFmt numFmtId="273" formatCode="#,##0;[Red]&quot;-&quot;#,##0"/>
    <numFmt numFmtId="274" formatCode="#,###,###.0"/>
    <numFmt numFmtId="275" formatCode="#,##0.#####\ ;[Red]\-#,##0.#####\ "/>
    <numFmt numFmtId="276" formatCode="#,##0\ ;[Red]\-#,##0\ "/>
    <numFmt numFmtId="277" formatCode="#,##0\ ;[Red]&quot;-&quot;#,##0\ "/>
    <numFmt numFmtId="278" formatCode="* #,##0\ ;[Red]* &quot;-&quot;#,##0\ "/>
    <numFmt numFmtId="279" formatCode="#,##0.####;[Red]&quot;-&quot;#,##0.####"/>
    <numFmt numFmtId="280" formatCode="#,##0.0###\ ;[Red]&quot;-&quot;#,##0.0###\ "/>
    <numFmt numFmtId="281" formatCode="_-* #,##0.00_-;&quot;₩&quot;&quot;₩&quot;\-* #,##0.00_-;_-* &quot;-&quot;??_-;_-@_-"/>
    <numFmt numFmtId="282" formatCode="_-&quot;₩&quot;* #,##0.00_-;&quot;₩&quot;&quot;₩&quot;\-&quot;₩&quot;* #,##0.00_-;_-&quot;₩&quot;* &quot;-&quot;??_-;_-@_-"/>
    <numFmt numFmtId="283" formatCode="&quot;₩&quot;#,##0.00;&quot;₩&quot;&quot;₩&quot;&quot;₩&quot;&quot;₩&quot;\-#,##0.00"/>
    <numFmt numFmtId="284" formatCode="_-&quot;₩&quot;* #,##0.00_-;\!\-&quot;₩&quot;* #,##0.00_-;_-&quot;₩&quot;* &quot;-&quot;??_-;_-@_-"/>
    <numFmt numFmtId="285" formatCode="_ &quot;₩&quot;* #,##0.00_ ;_ &quot;₩&quot;* \-#,##0.00_ ;_ &quot;₩&quot;* &quot;-&quot;??_ ;_ @_ "/>
    <numFmt numFmtId="286" formatCode="0.000%"/>
    <numFmt numFmtId="287" formatCode="%#.00"/>
    <numFmt numFmtId="288" formatCode="&quot;S&quot;\ #,##0;[Red]\-&quot;S&quot;\ #,##0"/>
    <numFmt numFmtId="289" formatCode="&quot;US$&quot;#,##0_);[Red]\(&quot;US$&quot;#,##0\)"/>
    <numFmt numFmtId="290" formatCode="#,##0."/>
    <numFmt numFmtId="291" formatCode="_ &quot;SFr.&quot;* #,##0_ ;_ &quot;SFr.&quot;* \-#,##0_ ;_ &quot;SFr.&quot;* &quot;-&quot;_ ;_ @_ "/>
    <numFmt numFmtId="292" formatCode="0.00;[Red]0.00"/>
    <numFmt numFmtId="293" formatCode="mm/dd/yyyy"/>
    <numFmt numFmtId="294" formatCode="\ 0.00"/>
    <numFmt numFmtId="295" formatCode="\A&quot;$&quot;#,##0_);\(&quot;$&quot;#,##0\)"/>
    <numFmt numFmtId="296" formatCode="&quot;$&quot;#,##0.000"/>
    <numFmt numFmtId="297" formatCode="_-&quot;₩&quot;* #,##0_-;\!\-&quot;₩&quot;* #,##0_-;_-&quot;₩&quot;* &quot;-&quot;_-;_-@_-"/>
    <numFmt numFmtId="298" formatCode="0\ &quot;EA&quot;"/>
    <numFmt numFmtId="299" formatCode="\$#.00"/>
    <numFmt numFmtId="300" formatCode="\$#."/>
    <numFmt numFmtId="301" formatCode="_-[$€-2]* #,##0.00_-;\-[$€-2]* #,##0.00_-;_-[$€-2]* &quot;-&quot;??_-"/>
    <numFmt numFmtId="302" formatCode="_-* #,##0.00_-;\!\-* #,##0.00_-;_-* &quot;-&quot;??_-;_-@_-"/>
    <numFmt numFmtId="303" formatCode="\!\$#,##0_);[Red]\!\(\!\$#,##0\!\)"/>
    <numFmt numFmtId="304" formatCode="\!\$#,##0.00_);\!\(\!\$#,##0.00\!\)"/>
    <numFmt numFmtId="305" formatCode="\!\$#,##0.00_);[Red]\!\(\!\$#,##0.00\!\)"/>
    <numFmt numFmtId="306" formatCode="[Red]#,##0\ &quot;M3&quot;;[Red]\-#,##0\ &quot;M3&quot;\ "/>
    <numFmt numFmtId="307" formatCode="&quot;Fr.&quot;\ #,##0;[Red]&quot;Fr.&quot;\ \-#,##0"/>
    <numFmt numFmtId="308" formatCode="&quot;Fr.&quot;\ #,##0.00;[Red]&quot;Fr.&quot;\ \-#,##0.00"/>
    <numFmt numFmtId="309" formatCode="_-* #,##0.00\ &quot;F&quot;_-;\-* #,##0.00\ &quot;F&quot;_-;_-* &quot;-&quot;??\ &quot;F&quot;_-;_-@_-"/>
    <numFmt numFmtId="310" formatCode="\(#,##0.0%\)\ \ ;\(&quot;△&quot;#,##0.0%\)\ \ ;_ * &quot;-&quot;_ ;_ @_ "/>
    <numFmt numFmtId="311" formatCode="[Red]#,##0\ &quot;TON&quot;;[Red]\-#,##0\ &quot;TON&quot;\ "/>
    <numFmt numFmtId="312" formatCode="0\ &quot;t&quot;"/>
    <numFmt numFmtId="313" formatCode="0.00_);[Red]\(0.00\)"/>
    <numFmt numFmtId="314" formatCode="_-* #,##0_-;\-* #,##0.000_-;_-* &quot;-&quot;_-;_-@_-"/>
    <numFmt numFmtId="315" formatCode="&quot;₩&quot;#,##0.00_);\(&quot;₩&quot;#,##0.00\)"/>
    <numFmt numFmtId="316" formatCode="&quot;₩&quot;\ #,##0\ \(&quot;VAT포함&quot;\)"/>
    <numFmt numFmtId="317" formatCode="[DBNum4]&quot;금&quot;[$-412]General&quot;원&quot;"/>
    <numFmt numFmtId="318" formatCode="[DBNum4]\(&quot;금&quot;[$-412]General&quot;원&quot;\)"/>
    <numFmt numFmtId="319" formatCode="&quot;₩&quot;\ #,##0&quot;원&quot;\ \ \(&quot;V.A.T. 포함&quot;\)"/>
    <numFmt numFmtId="320" formatCode="0.00000"/>
    <numFmt numFmtId="322" formatCode="_-* #,##0_-;\-* #,##0_-;_-* &quot;-&quot;??_-;_-@_-"/>
    <numFmt numFmtId="323" formatCode="0.0%"/>
  </numFmts>
  <fonts count="158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"/>
      <color indexed="8"/>
      <name val="Courier"/>
      <family val="3"/>
    </font>
    <font>
      <b/>
      <u/>
      <sz val="16"/>
      <name val="돋움"/>
      <family val="3"/>
      <charset val="129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4"/>
      <name val="돋움"/>
      <family val="3"/>
      <charset val="129"/>
    </font>
    <font>
      <b/>
      <sz val="18"/>
      <name val="바탕체"/>
      <family val="1"/>
      <charset val="129"/>
    </font>
    <font>
      <sz val="12"/>
      <name val="돋움"/>
      <family val="3"/>
      <charset val="129"/>
    </font>
    <font>
      <sz val="10"/>
      <name val="MS Sans Serif"/>
      <family val="2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7"/>
      <color indexed="8"/>
      <name val="돋움체"/>
      <family val="3"/>
      <charset val="129"/>
    </font>
    <font>
      <b/>
      <sz val="10"/>
      <name val="돋움"/>
      <family val="3"/>
      <charset val="129"/>
    </font>
    <font>
      <sz val="9"/>
      <name val="돋움체"/>
      <family val="3"/>
      <charset val="129"/>
    </font>
    <font>
      <u/>
      <sz val="11"/>
      <color indexed="36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2"/>
      <name val="명조"/>
      <family val="3"/>
      <charset val="129"/>
    </font>
    <font>
      <sz val="11"/>
      <name val="굴림"/>
      <family val="3"/>
      <charset val="129"/>
    </font>
    <font>
      <sz val="1"/>
      <color indexed="0"/>
      <name val="Courier"/>
      <family val="3"/>
    </font>
    <font>
      <sz val="10"/>
      <name val="돋움체"/>
      <family val="3"/>
      <charset val="129"/>
    </font>
    <font>
      <b/>
      <sz val="10"/>
      <name val="Helv"/>
      <family val="2"/>
    </font>
    <font>
      <sz val="10"/>
      <color indexed="24"/>
      <name val="Arial"/>
      <family val="2"/>
    </font>
    <font>
      <sz val="12"/>
      <name val="굴림체"/>
      <family val="3"/>
      <charset val="129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0"/>
      <name val="Geneva"/>
      <family val="2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b/>
      <sz val="14"/>
      <color indexed="8"/>
      <name val="돋움"/>
      <family val="3"/>
      <charset val="129"/>
    </font>
    <font>
      <sz val="12"/>
      <name val="돋움체"/>
      <family val="3"/>
      <charset val="129"/>
    </font>
    <font>
      <sz val="7.5"/>
      <color indexed="8"/>
      <name val="돋움"/>
      <family val="3"/>
      <charset val="129"/>
    </font>
    <font>
      <sz val="7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바탕"/>
      <family val="1"/>
      <charset val="129"/>
    </font>
    <font>
      <sz val="12"/>
      <name val="굴림"/>
      <family val="3"/>
      <charset val="129"/>
    </font>
    <font>
      <sz val="10"/>
      <name val="가는으뜸체"/>
      <family val="1"/>
      <charset val="129"/>
    </font>
    <font>
      <b/>
      <sz val="9"/>
      <name val="바탕체"/>
      <family val="1"/>
      <charset val="129"/>
    </font>
    <font>
      <sz val="28"/>
      <name val="굴림"/>
      <family val="3"/>
      <charset val="129"/>
    </font>
    <font>
      <b/>
      <sz val="9"/>
      <name val="굴림"/>
      <family val="3"/>
      <charset val="129"/>
    </font>
    <font>
      <sz val="24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바탕체"/>
      <family val="1"/>
      <charset val="129"/>
    </font>
    <font>
      <b/>
      <sz val="12"/>
      <color indexed="10"/>
      <name val="굴림"/>
      <family val="3"/>
      <charset val="129"/>
    </font>
    <font>
      <sz val="9"/>
      <name val="바탕체"/>
      <family val="1"/>
      <charset val="129"/>
    </font>
    <font>
      <sz val="8"/>
      <name val="굴림체"/>
      <family val="3"/>
      <charset val="129"/>
    </font>
    <font>
      <b/>
      <sz val="11.2"/>
      <name val="돋움체"/>
      <family val="3"/>
      <charset val="129"/>
    </font>
    <font>
      <sz val="10"/>
      <color indexed="19"/>
      <name val="돋움체"/>
      <family val="3"/>
      <charset val="129"/>
    </font>
    <font>
      <sz val="10"/>
      <name val="Helv"/>
      <family val="2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10"/>
      <name val="바탕체"/>
      <family val="1"/>
      <charset val="129"/>
    </font>
    <font>
      <sz val="10"/>
      <name val="바탕"/>
      <family val="1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12"/>
      <name val="궁서체"/>
      <family val="1"/>
      <charset val="129"/>
    </font>
    <font>
      <sz val="9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8"/>
      <name val="돋움체"/>
      <family val="3"/>
      <charset val="129"/>
    </font>
    <font>
      <sz val="10"/>
      <name val="명조"/>
      <family val="3"/>
      <charset val="129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9"/>
      <color indexed="62"/>
      <name val="맑은 고딕"/>
      <family val="3"/>
      <charset val="129"/>
    </font>
    <font>
      <sz val="9"/>
      <name val="Arial"/>
      <family val="2"/>
    </font>
    <font>
      <b/>
      <sz val="16"/>
      <name val="돋움체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1"/>
      <name val="µ¸¿ò"/>
      <family val="1"/>
      <charset val="129"/>
    </font>
    <font>
      <sz val="12"/>
      <name val="¹UAAA¼"/>
      <family val="1"/>
    </font>
    <font>
      <sz val="12"/>
      <name val="System"/>
      <family val="2"/>
      <charset val="129"/>
    </font>
    <font>
      <sz val="8"/>
      <name val="¹UAAA¼"/>
      <family val="1"/>
    </font>
    <font>
      <sz val="12"/>
      <name val="Arial"/>
      <family val="2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8"/>
      <name val="Helv"/>
      <family val="2"/>
    </font>
    <font>
      <b/>
      <i/>
      <sz val="18"/>
      <color indexed="39"/>
      <name val="돋움체"/>
      <family val="3"/>
      <charset val="129"/>
    </font>
    <font>
      <sz val="18"/>
      <color indexed="12"/>
      <name val="MS Sans Serif"/>
      <family val="2"/>
    </font>
    <font>
      <sz val="11"/>
      <color indexed="8"/>
      <name val="돋움"/>
      <family val="3"/>
      <charset val="129"/>
    </font>
    <font>
      <b/>
      <u/>
      <sz val="16"/>
      <color indexed="8"/>
      <name val="돋움"/>
      <family val="3"/>
      <charset val="129"/>
    </font>
    <font>
      <sz val="11.2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맑은 고딕"/>
      <family val="3"/>
      <charset val="129"/>
    </font>
    <font>
      <b/>
      <sz val="11.2"/>
      <name val="굴림"/>
      <family val="3"/>
      <charset val="129"/>
    </font>
    <font>
      <sz val="11.2"/>
      <name val="굴림"/>
      <family val="3"/>
      <charset val="129"/>
    </font>
    <font>
      <sz val="12"/>
      <name val="HY견명조"/>
      <family val="1"/>
      <charset val="129"/>
    </font>
    <font>
      <sz val="10"/>
      <name val="HY견명조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1"/>
      <name val="가는둥근제목체"/>
      <family val="1"/>
      <charset val="129"/>
    </font>
    <font>
      <sz val="11"/>
      <name val="가는둥근제목체"/>
      <family val="1"/>
      <charset val="129"/>
    </font>
    <font>
      <sz val="30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FF"/>
      <name val="돋움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27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301">
    <xf numFmtId="0" fontId="0" fillId="0" borderId="0"/>
    <xf numFmtId="24" fontId="22" fillId="0" borderId="0" applyFont="0" applyFill="0" applyBorder="0" applyAlignment="0" applyProtection="0"/>
    <xf numFmtId="236" fontId="22" fillId="0" borderId="0" applyNumberFormat="0" applyFont="0" applyFill="0" applyBorder="0" applyAlignment="0" applyProtection="0"/>
    <xf numFmtId="237" fontId="22" fillId="0" borderId="0" applyNumberFormat="0" applyFont="0" applyFill="0" applyBorder="0" applyAlignment="0" applyProtection="0"/>
    <xf numFmtId="236" fontId="22" fillId="0" borderId="0" applyNumberFormat="0" applyFont="0" applyFill="0" applyBorder="0" applyAlignment="0" applyProtection="0"/>
    <xf numFmtId="237" fontId="22" fillId="0" borderId="0" applyNumberFormat="0" applyFont="0" applyFill="0" applyBorder="0" applyAlignment="0" applyProtection="0"/>
    <xf numFmtId="176" fontId="7" fillId="0" borderId="0" applyFont="0" applyFill="0" applyBorder="0" applyAlignment="0" applyProtection="0">
      <alignment vertical="center"/>
    </xf>
    <xf numFmtId="238" fontId="7" fillId="0" borderId="0" applyFont="0" applyFill="0" applyBorder="0" applyAlignment="0" applyProtection="0">
      <alignment vertical="center"/>
    </xf>
    <xf numFmtId="40" fontId="18" fillId="0" borderId="1"/>
    <xf numFmtId="38" fontId="18" fillId="0" borderId="2">
      <alignment horizontal="right"/>
    </xf>
    <xf numFmtId="239" fontId="73" fillId="0" borderId="0" applyNumberFormat="0">
      <alignment horizontal="center" vertical="center"/>
      <protection locked="0" hidden="1"/>
    </xf>
    <xf numFmtId="0" fontId="18" fillId="0" borderId="0"/>
    <xf numFmtId="0" fontId="18" fillId="0" borderId="0"/>
    <xf numFmtId="0" fontId="7" fillId="0" borderId="0"/>
    <xf numFmtId="240" fontId="40" fillId="0" borderId="0" applyFill="0" applyBorder="0" applyProtection="0">
      <alignment vertical="center"/>
    </xf>
    <xf numFmtId="241" fontId="35" fillId="0" borderId="0" applyFill="0" applyBorder="0" applyProtection="0">
      <alignment vertical="center"/>
    </xf>
    <xf numFmtId="241" fontId="35" fillId="0" borderId="0" applyFill="0" applyBorder="0" applyProtection="0">
      <alignment vertical="center"/>
    </xf>
    <xf numFmtId="241" fontId="35" fillId="0" borderId="0" applyFill="0" applyBorder="0" applyProtection="0">
      <alignment vertical="center"/>
    </xf>
    <xf numFmtId="241" fontId="35" fillId="0" borderId="0" applyFill="0" applyBorder="0" applyProtection="0">
      <alignment vertical="center"/>
    </xf>
    <xf numFmtId="241" fontId="35" fillId="0" borderId="0" applyFill="0" applyBorder="0" applyProtection="0">
      <alignment vertical="center"/>
    </xf>
    <xf numFmtId="240" fontId="40" fillId="0" borderId="0" applyFill="0" applyBorder="0" applyProtection="0">
      <alignment vertical="center"/>
    </xf>
    <xf numFmtId="240" fontId="40" fillId="0" borderId="0" applyFill="0" applyBorder="0" applyProtection="0">
      <alignment vertical="center"/>
    </xf>
    <xf numFmtId="241" fontId="35" fillId="0" borderId="0" applyFill="0" applyBorder="0" applyProtection="0">
      <alignment vertical="center"/>
    </xf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52" fillId="0" borderId="0" applyFont="0" applyFill="0" applyBorder="0" applyAlignment="0" applyProtection="0"/>
    <xf numFmtId="0" fontId="7" fillId="0" borderId="0"/>
    <xf numFmtId="0" fontId="7" fillId="0" borderId="0"/>
    <xf numFmtId="0" fontId="18" fillId="0" borderId="0"/>
    <xf numFmtId="0" fontId="18" fillId="0" borderId="0"/>
    <xf numFmtId="0" fontId="7" fillId="0" borderId="0"/>
    <xf numFmtId="0" fontId="5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22" fillId="0" borderId="0"/>
    <xf numFmtId="0" fontId="22" fillId="0" borderId="0"/>
    <xf numFmtId="0" fontId="74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 applyFont="0" applyFill="0" applyBorder="0" applyAlignment="0" applyProtection="0"/>
    <xf numFmtId="0" fontId="1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7" fillId="0" borderId="0"/>
    <xf numFmtId="0" fontId="2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2" fillId="0" borderId="0" applyFont="0" applyFill="0" applyBorder="0" applyAlignment="0" applyProtection="0"/>
    <xf numFmtId="0" fontId="18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2" fillId="0" borderId="0" applyFont="0" applyFill="0" applyBorder="0" applyAlignment="0" applyProtection="0"/>
    <xf numFmtId="0" fontId="18" fillId="0" borderId="0"/>
    <xf numFmtId="0" fontId="40" fillId="0" borderId="0"/>
    <xf numFmtId="0" fontId="7" fillId="0" borderId="0"/>
    <xf numFmtId="0" fontId="7" fillId="0" borderId="0"/>
    <xf numFmtId="0" fontId="2" fillId="0" borderId="0"/>
    <xf numFmtId="0" fontId="2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40" fillId="0" borderId="0"/>
    <xf numFmtId="0" fontId="18" fillId="0" borderId="0"/>
    <xf numFmtId="0" fontId="7" fillId="0" borderId="0"/>
    <xf numFmtId="0" fontId="7" fillId="0" borderId="0"/>
    <xf numFmtId="0" fontId="2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40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22" fillId="0" borderId="0"/>
    <xf numFmtId="0" fontId="7" fillId="0" borderId="0"/>
    <xf numFmtId="0" fontId="22" fillId="0" borderId="0"/>
    <xf numFmtId="0" fontId="7" fillId="0" borderId="0"/>
    <xf numFmtId="0" fontId="22" fillId="0" borderId="0"/>
    <xf numFmtId="0" fontId="7" fillId="0" borderId="0"/>
    <xf numFmtId="0" fontId="22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 applyFont="0" applyFill="0" applyBorder="0" applyAlignment="0" applyProtection="0"/>
    <xf numFmtId="0" fontId="18" fillId="0" borderId="0"/>
    <xf numFmtId="0" fontId="52" fillId="0" borderId="0" applyFont="0" applyFill="0" applyBorder="0" applyAlignment="0" applyProtection="0"/>
    <xf numFmtId="0" fontId="18" fillId="0" borderId="0"/>
    <xf numFmtId="0" fontId="18" fillId="0" borderId="0"/>
    <xf numFmtId="0" fontId="7" fillId="0" borderId="0"/>
    <xf numFmtId="0" fontId="18" fillId="0" borderId="0"/>
    <xf numFmtId="210" fontId="2" fillId="0" borderId="0">
      <protection locked="0"/>
    </xf>
    <xf numFmtId="0" fontId="5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1" fillId="0" borderId="0"/>
    <xf numFmtId="242" fontId="7" fillId="0" borderId="0" applyFont="0" applyFill="0" applyBorder="0" applyAlignment="0" applyProtection="0">
      <alignment vertical="center"/>
    </xf>
    <xf numFmtId="243" fontId="7" fillId="0" borderId="0">
      <alignment vertical="center"/>
    </xf>
    <xf numFmtId="244" fontId="7" fillId="0" borderId="0" applyFont="0" applyFill="0" applyBorder="0" applyAlignment="0" applyProtection="0">
      <alignment vertical="center"/>
    </xf>
    <xf numFmtId="210" fontId="2" fillId="0" borderId="0">
      <protection locked="0"/>
    </xf>
    <xf numFmtId="245" fontId="5" fillId="0" borderId="0">
      <protection locked="0"/>
    </xf>
    <xf numFmtId="21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31" fontId="1" fillId="0" borderId="3" applyBorder="0">
      <alignment vertical="center" wrapText="1"/>
    </xf>
    <xf numFmtId="246" fontId="18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0" fontId="75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210" fontId="2" fillId="0" borderId="0">
      <protection locked="0"/>
    </xf>
    <xf numFmtId="0" fontId="5" fillId="0" borderId="0">
      <protection locked="0"/>
    </xf>
    <xf numFmtId="0" fontId="75" fillId="8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5" fillId="10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11" borderId="0" applyNumberFormat="0" applyBorder="0" applyAlignment="0" applyProtection="0">
      <alignment vertical="center"/>
    </xf>
    <xf numFmtId="9" fontId="18" fillId="0" borderId="0">
      <protection locked="0"/>
    </xf>
    <xf numFmtId="0" fontId="76" fillId="12" borderId="0" applyNumberFormat="0" applyBorder="0" applyAlignment="0" applyProtection="0">
      <alignment vertical="center"/>
    </xf>
    <xf numFmtId="0" fontId="76" fillId="9" borderId="0" applyNumberFormat="0" applyBorder="0" applyAlignment="0" applyProtection="0">
      <alignment vertical="center"/>
    </xf>
    <xf numFmtId="0" fontId="76" fillId="10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246" fontId="18" fillId="0" borderId="0">
      <protection locked="0"/>
    </xf>
    <xf numFmtId="0" fontId="1" fillId="0" borderId="4">
      <alignment vertical="center"/>
    </xf>
    <xf numFmtId="284" fontId="1" fillId="0" borderId="4">
      <alignment vertical="center"/>
    </xf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35" fillId="0" borderId="0" applyNumberFormat="0" applyFont="0" applyBorder="0" applyAlignment="0">
      <alignment vertical="center"/>
    </xf>
    <xf numFmtId="246" fontId="18" fillId="0" borderId="0">
      <protection locked="0"/>
    </xf>
    <xf numFmtId="246" fontId="18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0" fontId="1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42" fontId="102" fillId="0" borderId="0" applyFont="0" applyFill="0" applyBorder="0" applyAlignment="0" applyProtection="0"/>
    <xf numFmtId="215" fontId="103" fillId="0" borderId="0" applyFont="0" applyFill="0" applyBorder="0" applyAlignment="0" applyProtection="0"/>
    <xf numFmtId="189" fontId="104" fillId="0" borderId="0" applyFont="0" applyFill="0" applyBorder="0" applyAlignment="0" applyProtection="0"/>
    <xf numFmtId="0" fontId="1" fillId="0" borderId="0">
      <protection locked="0"/>
    </xf>
    <xf numFmtId="44" fontId="102" fillId="0" borderId="0" applyFont="0" applyFill="0" applyBorder="0" applyAlignment="0" applyProtection="0"/>
    <xf numFmtId="285" fontId="103" fillId="0" borderId="0" applyFont="0" applyFill="0" applyBorder="0" applyAlignment="0" applyProtection="0"/>
    <xf numFmtId="286" fontId="104" fillId="0" borderId="0" applyFont="0" applyFill="0" applyBorder="0" applyAlignment="0" applyProtection="0"/>
    <xf numFmtId="246" fontId="18" fillId="0" borderId="0">
      <protection locked="0"/>
    </xf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210" fontId="2" fillId="0" borderId="0">
      <protection locked="0"/>
    </xf>
    <xf numFmtId="287" fontId="5" fillId="0" borderId="0">
      <protection locked="0"/>
    </xf>
    <xf numFmtId="0" fontId="22" fillId="0" borderId="0"/>
    <xf numFmtId="220" fontId="17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246" fontId="18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41" fontId="102" fillId="0" borderId="0" applyFont="0" applyFill="0" applyBorder="0" applyAlignment="0" applyProtection="0"/>
    <xf numFmtId="180" fontId="103" fillId="0" borderId="0" applyFont="0" applyFill="0" applyBorder="0" applyAlignment="0" applyProtection="0"/>
    <xf numFmtId="288" fontId="18" fillId="0" borderId="0" applyFont="0" applyFill="0" applyBorder="0" applyAlignment="0" applyProtection="0"/>
    <xf numFmtId="43" fontId="102" fillId="0" borderId="0" applyFont="0" applyFill="0" applyBorder="0" applyAlignment="0" applyProtection="0"/>
    <xf numFmtId="186" fontId="103" fillId="0" borderId="0" applyFont="0" applyFill="0" applyBorder="0" applyAlignment="0" applyProtection="0"/>
    <xf numFmtId="289" fontId="18" fillId="0" borderId="0" applyFont="0" applyFill="0" applyBorder="0" applyAlignment="0" applyProtection="0"/>
    <xf numFmtId="4" fontId="5" fillId="0" borderId="0">
      <protection locked="0"/>
    </xf>
    <xf numFmtId="290" fontId="5" fillId="0" borderId="0">
      <protection locked="0"/>
    </xf>
    <xf numFmtId="210" fontId="2" fillId="0" borderId="0">
      <protection locked="0"/>
    </xf>
    <xf numFmtId="210" fontId="2" fillId="0" borderId="0">
      <protection locked="0"/>
    </xf>
    <xf numFmtId="58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95" fillId="0" borderId="0"/>
    <xf numFmtId="246" fontId="18" fillId="0" borderId="0">
      <protection locked="0"/>
    </xf>
    <xf numFmtId="0" fontId="105" fillId="0" borderId="0"/>
    <xf numFmtId="220" fontId="17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12" fontId="34" fillId="0" borderId="0">
      <protection locked="0"/>
    </xf>
    <xf numFmtId="220" fontId="17" fillId="0" borderId="0">
      <protection locked="0"/>
    </xf>
    <xf numFmtId="220" fontId="17" fillId="0" borderId="0">
      <protection locked="0"/>
    </xf>
    <xf numFmtId="0" fontId="106" fillId="0" borderId="0"/>
    <xf numFmtId="0" fontId="103" fillId="0" borderId="0"/>
    <xf numFmtId="0" fontId="105" fillId="0" borderId="0"/>
    <xf numFmtId="215" fontId="2" fillId="0" borderId="0" applyFill="0" applyBorder="0" applyAlignment="0"/>
    <xf numFmtId="291" fontId="18" fillId="0" borderId="0" applyFill="0" applyBorder="0" applyAlignment="0"/>
    <xf numFmtId="0" fontId="1" fillId="0" borderId="0" applyFill="0" applyBorder="0" applyAlignment="0"/>
    <xf numFmtId="0" fontId="36" fillId="0" borderId="0"/>
    <xf numFmtId="246" fontId="18" fillId="0" borderId="0">
      <protection locked="0"/>
    </xf>
    <xf numFmtId="0" fontId="5" fillId="0" borderId="5">
      <protection locked="0"/>
    </xf>
    <xf numFmtId="210" fontId="2" fillId="0" borderId="5">
      <protection locked="0"/>
    </xf>
    <xf numFmtId="0" fontId="2" fillId="0" borderId="0">
      <protection locked="0"/>
    </xf>
    <xf numFmtId="38" fontId="7" fillId="0" borderId="0" applyFont="0" applyFill="0" applyBorder="0" applyAlignment="0" applyProtection="0"/>
    <xf numFmtId="292" fontId="18" fillId="0" borderId="0">
      <protection locked="0"/>
    </xf>
    <xf numFmtId="292" fontId="18" fillId="0" borderId="0">
      <protection locked="0"/>
    </xf>
    <xf numFmtId="216" fontId="2" fillId="0" borderId="0"/>
    <xf numFmtId="293" fontId="18" fillId="0" borderId="0"/>
    <xf numFmtId="186" fontId="7" fillId="0" borderId="0" applyFont="0" applyFill="0" applyBorder="0" applyAlignment="0" applyProtection="0"/>
    <xf numFmtId="3" fontId="37" fillId="0" borderId="0" applyFont="0" applyFill="0" applyBorder="0" applyAlignment="0" applyProtection="0"/>
    <xf numFmtId="217" fontId="38" fillId="0" borderId="0" applyFont="0" applyFill="0" applyBorder="0" applyAlignment="0" applyProtection="0"/>
    <xf numFmtId="0" fontId="39" fillId="0" borderId="0" applyNumberFormat="0" applyAlignment="0">
      <alignment horizontal="left"/>
    </xf>
    <xf numFmtId="0" fontId="52" fillId="0" borderId="0" applyFont="0" applyFill="0" applyBorder="0" applyAlignment="0" applyProtection="0"/>
    <xf numFmtId="0" fontId="2" fillId="0" borderId="0">
      <protection locked="0"/>
    </xf>
    <xf numFmtId="218" fontId="18" fillId="0" borderId="0" applyFont="0" applyFill="0" applyBorder="0" applyAlignment="0" applyProtection="0"/>
    <xf numFmtId="0" fontId="1" fillId="0" borderId="0" applyFont="0" applyFill="0" applyBorder="0" applyAlignment="0" applyProtection="0"/>
    <xf numFmtId="292" fontId="18" fillId="0" borderId="0">
      <protection locked="0"/>
    </xf>
    <xf numFmtId="292" fontId="18" fillId="0" borderId="0">
      <protection locked="0"/>
    </xf>
    <xf numFmtId="0" fontId="1" fillId="0" borderId="0"/>
    <xf numFmtId="187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294" fontId="1" fillId="0" borderId="0" applyFont="0" applyFill="0" applyBorder="0" applyAlignment="0" applyProtection="0"/>
    <xf numFmtId="0" fontId="40" fillId="0" borderId="0"/>
    <xf numFmtId="295" fontId="18" fillId="0" borderId="0"/>
    <xf numFmtId="0" fontId="2" fillId="0" borderId="0">
      <protection locked="0"/>
    </xf>
    <xf numFmtId="0" fontId="107" fillId="0" borderId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19" fontId="2" fillId="0" borderId="0"/>
    <xf numFmtId="296" fontId="18" fillId="0" borderId="0"/>
    <xf numFmtId="297" fontId="1" fillId="0" borderId="4">
      <alignment vertical="center"/>
    </xf>
    <xf numFmtId="298" fontId="95" fillId="0" borderId="0" applyFill="0" applyBorder="0">
      <alignment horizontal="centerContinuous"/>
    </xf>
    <xf numFmtId="210" fontId="2" fillId="0" borderId="0">
      <protection locked="0"/>
    </xf>
    <xf numFmtId="210" fontId="2" fillId="0" borderId="0">
      <protection locked="0"/>
    </xf>
    <xf numFmtId="299" fontId="5" fillId="0" borderId="0">
      <protection locked="0"/>
    </xf>
    <xf numFmtId="300" fontId="5" fillId="0" borderId="0">
      <protection locked="0"/>
    </xf>
    <xf numFmtId="0" fontId="41" fillId="0" borderId="0" applyNumberFormat="0" applyAlignment="0">
      <alignment horizontal="left"/>
    </xf>
    <xf numFmtId="301" fontId="30" fillId="0" borderId="0" applyFont="0" applyFill="0" applyBorder="0" applyAlignment="0" applyProtection="0"/>
    <xf numFmtId="301" fontId="1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08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08" fillId="0" borderId="0">
      <protection locked="0"/>
    </xf>
    <xf numFmtId="2" fontId="37" fillId="0" borderId="0" applyFont="0" applyFill="0" applyBorder="0" applyAlignment="0" applyProtection="0"/>
    <xf numFmtId="2" fontId="107" fillId="0" borderId="0" applyProtection="0"/>
    <xf numFmtId="38" fontId="42" fillId="16" borderId="0" applyNumberFormat="0" applyBorder="0" applyAlignment="0" applyProtection="0"/>
    <xf numFmtId="0" fontId="109" fillId="0" borderId="0" applyAlignment="0">
      <alignment horizontal="right"/>
    </xf>
    <xf numFmtId="0" fontId="110" fillId="0" borderId="0"/>
    <xf numFmtId="0" fontId="111" fillId="0" borderId="0"/>
    <xf numFmtId="0" fontId="43" fillId="0" borderId="0">
      <alignment horizontal="left"/>
    </xf>
    <xf numFmtId="0" fontId="8" fillId="0" borderId="6" applyNumberFormat="0" applyAlignment="0" applyProtection="0">
      <alignment horizontal="left" vertical="center"/>
    </xf>
    <xf numFmtId="0" fontId="8" fillId="0" borderId="7">
      <alignment horizontal="left" vertical="center"/>
    </xf>
    <xf numFmtId="0" fontId="44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>
      <protection locked="0"/>
    </xf>
    <xf numFmtId="0" fontId="44" fillId="0" borderId="0" applyProtection="0"/>
    <xf numFmtId="0" fontId="2" fillId="0" borderId="0">
      <protection locked="0"/>
    </xf>
    <xf numFmtId="0" fontId="8" fillId="0" borderId="0" applyProtection="0"/>
    <xf numFmtId="0" fontId="7" fillId="17" borderId="8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10" fontId="42" fillId="18" borderId="4" applyNumberFormat="0" applyBorder="0" applyAlignment="0" applyProtection="0"/>
    <xf numFmtId="302" fontId="1" fillId="0" borderId="4">
      <alignment vertical="center"/>
    </xf>
    <xf numFmtId="303" fontId="1" fillId="0" borderId="4">
      <alignment vertical="center"/>
    </xf>
    <xf numFmtId="0" fontId="40" fillId="0" borderId="0" applyNumberFormat="0" applyFont="0" applyFill="0" applyBorder="0" applyProtection="0">
      <alignment horizontal="left" vertical="center"/>
    </xf>
    <xf numFmtId="262" fontId="1" fillId="0" borderId="4">
      <alignment horizontal="right" vertical="center"/>
    </xf>
    <xf numFmtId="304" fontId="1" fillId="0" borderId="4">
      <alignment horizontal="right" vertical="center"/>
    </xf>
    <xf numFmtId="305" fontId="1" fillId="0" borderId="4">
      <alignment vertical="center"/>
    </xf>
    <xf numFmtId="306" fontId="40" fillId="0" borderId="0" applyFill="0" applyBorder="0" applyProtection="0">
      <alignment horizontal="center" vertical="center"/>
    </xf>
    <xf numFmtId="0" fontId="45" fillId="0" borderId="0">
      <alignment horizontal="left"/>
    </xf>
    <xf numFmtId="0" fontId="45" fillId="0" borderId="0">
      <alignment horizontal="left"/>
    </xf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46" fillId="0" borderId="9"/>
    <xf numFmtId="307" fontId="22" fillId="0" borderId="0" applyFont="0" applyFill="0" applyBorder="0" applyAlignment="0" applyProtection="0"/>
    <xf numFmtId="308" fontId="22" fillId="0" borderId="0" applyFont="0" applyFill="0" applyBorder="0" applyAlignment="0" applyProtection="0"/>
    <xf numFmtId="1" fontId="54" fillId="0" borderId="0" applyNumberFormat="0" applyFont="0" applyFill="0" applyBorder="0" applyAlignment="0">
      <alignment vertical="center"/>
    </xf>
    <xf numFmtId="37" fontId="114" fillId="0" borderId="0"/>
    <xf numFmtId="0" fontId="107" fillId="0" borderId="0" applyNumberFormat="0" applyFill="0" applyBorder="0" applyAlignment="0" applyProtection="0"/>
    <xf numFmtId="220" fontId="2" fillId="0" borderId="0"/>
    <xf numFmtId="309" fontId="52" fillId="0" borderId="0"/>
    <xf numFmtId="310" fontId="1" fillId="0" borderId="0"/>
    <xf numFmtId="0" fontId="18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>
      <protection locked="0"/>
    </xf>
    <xf numFmtId="10" fontId="7" fillId="0" borderId="0" applyFont="0" applyFill="0" applyBorder="0" applyAlignment="0" applyProtection="0"/>
    <xf numFmtId="292" fontId="18" fillId="0" borderId="0">
      <protection locked="0"/>
    </xf>
    <xf numFmtId="292" fontId="18" fillId="0" borderId="0">
      <protection locked="0"/>
    </xf>
    <xf numFmtId="249" fontId="1" fillId="0" borderId="0">
      <protection locked="0"/>
    </xf>
    <xf numFmtId="222" fontId="2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0" fontId="7" fillId="19" borderId="0"/>
    <xf numFmtId="0" fontId="46" fillId="0" borderId="0"/>
    <xf numFmtId="40" fontId="47" fillId="0" borderId="0" applyBorder="0">
      <alignment horizontal="right"/>
    </xf>
    <xf numFmtId="0" fontId="48" fillId="0" borderId="0">
      <alignment horizontal="center"/>
    </xf>
    <xf numFmtId="0" fontId="48" fillId="0" borderId="0">
      <alignment horizontal="center"/>
    </xf>
    <xf numFmtId="49" fontId="116" fillId="0" borderId="0" applyFill="0" applyBorder="0" applyProtection="0">
      <alignment horizontal="centerContinuous" vertical="center"/>
    </xf>
    <xf numFmtId="0" fontId="49" fillId="0" borderId="0" applyFill="0" applyBorder="0" applyProtection="0">
      <alignment horizontal="centerContinuous" vertical="center"/>
    </xf>
    <xf numFmtId="0" fontId="38" fillId="20" borderId="0" applyFill="0" applyBorder="0" applyProtection="0">
      <alignment horizontal="center" vertical="center"/>
    </xf>
    <xf numFmtId="0" fontId="117" fillId="16" borderId="0">
      <alignment horizontal="centerContinuous"/>
    </xf>
    <xf numFmtId="311" fontId="40" fillId="0" borderId="0" applyFill="0" applyBorder="0" applyProtection="0">
      <alignment horizontal="center" vertical="center"/>
    </xf>
    <xf numFmtId="312" fontId="95" fillId="0" borderId="0" applyFill="0" applyBorder="0">
      <alignment horizontal="centerContinuous"/>
    </xf>
    <xf numFmtId="0" fontId="2" fillId="0" borderId="10">
      <protection locked="0"/>
    </xf>
    <xf numFmtId="0" fontId="107" fillId="0" borderId="10" applyProtection="0"/>
    <xf numFmtId="0" fontId="9" fillId="0" borderId="11">
      <alignment horizontal="left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0" fillId="0" borderId="0" applyNumberFormat="0" applyFont="0" applyFill="0" applyBorder="0" applyProtection="0">
      <alignment horizontal="center" vertical="center" wrapText="1"/>
    </xf>
    <xf numFmtId="49" fontId="77" fillId="0" borderId="4">
      <alignment horizontal="center" vertical="center"/>
    </xf>
    <xf numFmtId="247" fontId="78" fillId="0" borderId="0" applyFont="0" applyFill="0" applyBorder="0" applyAlignment="0" applyProtection="0">
      <alignment horizontal="right"/>
    </xf>
    <xf numFmtId="0" fontId="76" fillId="21" borderId="0" applyNumberFormat="0" applyBorder="0" applyAlignment="0" applyProtection="0">
      <alignment vertical="center"/>
    </xf>
    <xf numFmtId="0" fontId="76" fillId="22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24" borderId="0" applyNumberFormat="0" applyBorder="0" applyAlignment="0" applyProtection="0">
      <alignment vertical="center"/>
    </xf>
    <xf numFmtId="248" fontId="1" fillId="0" borderId="4">
      <alignment vertical="center"/>
    </xf>
    <xf numFmtId="249" fontId="1" fillId="0" borderId="4">
      <alignment vertical="center"/>
    </xf>
    <xf numFmtId="250" fontId="1" fillId="0" borderId="4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25" borderId="12" applyNumberFormat="0" applyAlignment="0" applyProtection="0">
      <alignment vertical="center"/>
    </xf>
    <xf numFmtId="182" fontId="2" fillId="0" borderId="0">
      <protection locked="0"/>
    </xf>
    <xf numFmtId="251" fontId="18" fillId="0" borderId="0">
      <protection locked="0"/>
    </xf>
    <xf numFmtId="182" fontId="118" fillId="0" borderId="0" applyFill="0" applyAlignment="0">
      <protection locked="0"/>
    </xf>
    <xf numFmtId="0" fontId="3" fillId="0" borderId="0">
      <protection locked="0"/>
    </xf>
    <xf numFmtId="0" fontId="3" fillId="0" borderId="0" applyFill="0" applyAlignment="0">
      <protection locked="0"/>
    </xf>
    <xf numFmtId="0" fontId="3" fillId="0" borderId="0">
      <protection locked="0"/>
    </xf>
    <xf numFmtId="0" fontId="3" fillId="0" borderId="0" applyFill="0" applyAlignment="0">
      <protection locked="0"/>
    </xf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252" fontId="1" fillId="0" borderId="0"/>
    <xf numFmtId="0" fontId="81" fillId="0" borderId="13">
      <alignment horizontal="center" vertical="center"/>
    </xf>
    <xf numFmtId="0" fontId="4" fillId="0" borderId="0" applyNumberFormat="0" applyFont="0" applyAlignment="0">
      <alignment horizontal="centerContinuous"/>
    </xf>
    <xf numFmtId="0" fontId="119" fillId="0" borderId="0" applyNumberFormat="0" applyFont="0" applyFill="0" applyAlignment="0">
      <alignment horizontal="centerContinuous"/>
    </xf>
    <xf numFmtId="0" fontId="82" fillId="3" borderId="0" applyNumberFormat="0" applyBorder="0" applyAlignment="0" applyProtection="0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 applyFill="0" applyAlignment="0">
      <protection locked="0"/>
    </xf>
    <xf numFmtId="49" fontId="1" fillId="0" borderId="0" applyFont="0" applyFill="0" applyBorder="0" applyAlignment="0" applyProtection="0"/>
    <xf numFmtId="3" fontId="22" fillId="0" borderId="14">
      <alignment horizontal="center"/>
    </xf>
    <xf numFmtId="188" fontId="28" fillId="0" borderId="15" applyFont="0" applyFill="0" applyBorder="0" applyAlignment="0" applyProtection="0">
      <alignment horizontal="center" vertical="center"/>
    </xf>
    <xf numFmtId="0" fontId="5" fillId="0" borderId="0">
      <protection locked="0"/>
    </xf>
    <xf numFmtId="0" fontId="5" fillId="0" borderId="0">
      <protection locked="0"/>
    </xf>
    <xf numFmtId="41" fontId="118" fillId="0" borderId="0" applyFont="0" applyFill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3" fontId="1" fillId="0" borderId="0">
      <alignment vertical="center"/>
    </xf>
    <xf numFmtId="253" fontId="1" fillId="0" borderId="0">
      <alignment vertical="center"/>
    </xf>
    <xf numFmtId="0" fontId="1" fillId="26" borderId="16" applyNumberFormat="0" applyFon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35" fillId="0" borderId="4" applyNumberFormat="0" applyFont="0" applyFill="0" applyBorder="0" applyProtection="0">
      <alignment horizontal="distributed" vertical="center"/>
    </xf>
    <xf numFmtId="246" fontId="18" fillId="0" borderId="0">
      <protection locked="0"/>
    </xf>
    <xf numFmtId="210" fontId="2" fillId="0" borderId="0">
      <protection locked="0"/>
    </xf>
    <xf numFmtId="9" fontId="2" fillId="0" borderId="0" applyFont="0" applyFill="0" applyBorder="0" applyAlignment="0" applyProtection="0"/>
    <xf numFmtId="254" fontId="7" fillId="0" borderId="0" applyFont="0" applyFill="0" applyBorder="0" applyProtection="0">
      <alignment horizontal="center" vertical="center"/>
    </xf>
    <xf numFmtId="255" fontId="7" fillId="0" borderId="0" applyFont="0" applyFill="0" applyBorder="0" applyProtection="0">
      <alignment horizontal="center" vertical="center"/>
    </xf>
    <xf numFmtId="9" fontId="30" fillId="20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0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256" fontId="35" fillId="0" borderId="0" applyFont="0" applyFill="0" applyBorder="0" applyAlignment="0" applyProtection="0"/>
    <xf numFmtId="257" fontId="35" fillId="0" borderId="0" applyFont="0" applyFill="0" applyBorder="0" applyAlignment="0" applyProtection="0"/>
    <xf numFmtId="0" fontId="18" fillId="0" borderId="17"/>
    <xf numFmtId="0" fontId="85" fillId="27" borderId="0" applyNumberFormat="0" applyBorder="0" applyAlignment="0" applyProtection="0">
      <alignment vertical="center"/>
    </xf>
    <xf numFmtId="0" fontId="1" fillId="0" borderId="0"/>
    <xf numFmtId="0" fontId="6" fillId="0" borderId="0"/>
    <xf numFmtId="0" fontId="70" fillId="0" borderId="0" applyNumberFormat="0" applyFont="0" applyFill="0" applyBorder="0" applyProtection="0">
      <alignment horizontal="centerContinuous" vertical="center"/>
    </xf>
    <xf numFmtId="0" fontId="70" fillId="0" borderId="0" applyNumberFormat="0" applyFont="0" applyFill="0" applyBorder="0" applyProtection="0">
      <alignment horizontal="centerContinuous" vertical="center"/>
    </xf>
    <xf numFmtId="256" fontId="35" fillId="0" borderId="0" applyNumberFormat="0" applyFont="0" applyFill="0" applyBorder="0" applyProtection="0">
      <alignment horizontal="centerContinuous" vertical="center"/>
    </xf>
    <xf numFmtId="258" fontId="70" fillId="0" borderId="0" applyNumberFormat="0" applyFont="0" applyFill="0" applyBorder="0" applyProtection="0">
      <alignment horizontal="centerContinuous" vertical="center"/>
    </xf>
    <xf numFmtId="188" fontId="78" fillId="0" borderId="13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28" borderId="18" applyNumberFormat="0" applyAlignment="0" applyProtection="0">
      <alignment vertical="center"/>
    </xf>
    <xf numFmtId="0" fontId="88" fillId="0" borderId="0">
      <alignment vertical="center"/>
    </xf>
    <xf numFmtId="259" fontId="77" fillId="0" borderId="0" applyFont="0" applyFill="0" applyBorder="0" applyAlignment="0" applyProtection="0"/>
    <xf numFmtId="3" fontId="18" fillId="0" borderId="0" applyFont="0" applyFill="0" applyBorder="0" applyAlignment="0" applyProtection="0"/>
    <xf numFmtId="1" fontId="70" fillId="0" borderId="0" applyFont="0" applyFill="0" applyBorder="0" applyProtection="0">
      <alignment horizontal="centerContinuous" vertical="center"/>
    </xf>
    <xf numFmtId="179" fontId="2" fillId="0" borderId="0">
      <alignment vertical="center"/>
    </xf>
    <xf numFmtId="273" fontId="121" fillId="0" borderId="0">
      <alignment vertical="center"/>
    </xf>
    <xf numFmtId="0" fontId="70" fillId="0" borderId="0" applyFont="0" applyFill="0" applyBorder="0" applyProtection="0">
      <alignment horizontal="centerContinuous" vertical="center"/>
    </xf>
    <xf numFmtId="189" fontId="70" fillId="0" borderId="0" applyFont="0" applyFill="0" applyBorder="0" applyProtection="0">
      <alignment horizontal="centerContinuous" vertical="center"/>
    </xf>
    <xf numFmtId="41" fontId="2" fillId="0" borderId="0" applyFont="0" applyFill="0" applyBorder="0" applyAlignment="0" applyProtection="0"/>
    <xf numFmtId="180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60" fontId="18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0" fontId="118" fillId="0" borderId="19" applyNumberFormat="0" applyProtection="0">
      <alignment horizontal="center" vertical="center"/>
    </xf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7" fillId="0" borderId="0"/>
    <xf numFmtId="0" fontId="52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89" fillId="0" borderId="20"/>
    <xf numFmtId="0" fontId="90" fillId="0" borderId="21" applyNumberFormat="0" applyFill="0" applyAlignment="0" applyProtection="0">
      <alignment vertical="center"/>
    </xf>
    <xf numFmtId="0" fontId="77" fillId="0" borderId="22">
      <alignment vertical="center"/>
    </xf>
    <xf numFmtId="261" fontId="77" fillId="0" borderId="4" applyBorder="0">
      <alignment vertical="center"/>
    </xf>
    <xf numFmtId="262" fontId="1" fillId="0" borderId="4" applyBorder="0">
      <alignment horizontal="left" vertical="center"/>
    </xf>
    <xf numFmtId="0" fontId="91" fillId="0" borderId="23" applyNumberFormat="0" applyFill="0" applyAlignment="0" applyProtection="0">
      <alignment vertical="center"/>
    </xf>
    <xf numFmtId="263" fontId="24" fillId="0" borderId="0" applyFill="0" applyBorder="0">
      <alignment horizontal="centerContinuous"/>
    </xf>
    <xf numFmtId="264" fontId="24" fillId="0" borderId="0" applyFill="0" applyBorder="0">
      <alignment horizontal="centerContinuous"/>
    </xf>
    <xf numFmtId="265" fontId="92" fillId="0" borderId="0" applyFont="0" applyFill="0" applyBorder="0" applyAlignment="0" applyProtection="0"/>
    <xf numFmtId="266" fontId="7" fillId="0" borderId="0" applyFont="0" applyFill="0" applyBorder="0" applyAlignment="0" applyProtection="0"/>
    <xf numFmtId="258" fontId="38" fillId="0" borderId="0" applyFont="0" applyFill="0" applyBorder="0" applyAlignment="0" applyProtection="0"/>
    <xf numFmtId="267" fontId="1" fillId="0" borderId="0" applyFont="0" applyFill="0" applyBorder="0" applyAlignment="0" applyProtection="0"/>
    <xf numFmtId="265" fontId="92" fillId="0" borderId="0" applyFont="0" applyFill="0" applyBorder="0" applyAlignment="0" applyProtection="0"/>
    <xf numFmtId="265" fontId="92" fillId="0" borderId="0" applyFont="0" applyFill="0" applyBorder="0" applyAlignment="0" applyProtection="0"/>
    <xf numFmtId="265" fontId="92" fillId="0" borderId="0" applyFont="0" applyFill="0" applyBorder="0" applyAlignment="0" applyProtection="0"/>
    <xf numFmtId="258" fontId="38" fillId="0" borderId="0" applyFont="0" applyFill="0" applyBorder="0" applyAlignment="0" applyProtection="0"/>
    <xf numFmtId="266" fontId="7" fillId="0" borderId="0" applyFont="0" applyFill="0" applyBorder="0" applyAlignment="0" applyProtection="0"/>
    <xf numFmtId="258" fontId="38" fillId="0" borderId="0" applyFont="0" applyFill="0" applyBorder="0" applyAlignment="0" applyProtection="0"/>
    <xf numFmtId="0" fontId="93" fillId="0" borderId="0">
      <alignment vertical="center"/>
    </xf>
    <xf numFmtId="49" fontId="30" fillId="0" borderId="2" applyNumberFormat="0" applyAlignment="0"/>
    <xf numFmtId="0" fontId="70" fillId="0" borderId="0" applyNumberFormat="0" applyFont="0" applyFill="0" applyBorder="0" applyProtection="0">
      <alignment vertical="center"/>
    </xf>
    <xf numFmtId="0" fontId="31" fillId="0" borderId="0"/>
    <xf numFmtId="0" fontId="94" fillId="7" borderId="12" applyNumberFormat="0" applyAlignment="0" applyProtection="0">
      <alignment vertical="center"/>
    </xf>
    <xf numFmtId="4" fontId="5" fillId="0" borderId="0">
      <protection locked="0"/>
    </xf>
    <xf numFmtId="0" fontId="32" fillId="0" borderId="0"/>
    <xf numFmtId="4" fontId="5" fillId="0" borderId="0">
      <protection locked="0"/>
    </xf>
    <xf numFmtId="4" fontId="5" fillId="0" borderId="0">
      <protection locked="0"/>
    </xf>
    <xf numFmtId="183" fontId="2" fillId="0" borderId="0">
      <protection locked="0"/>
    </xf>
    <xf numFmtId="268" fontId="18" fillId="0" borderId="0">
      <protection locked="0"/>
    </xf>
    <xf numFmtId="0" fontId="54" fillId="0" borderId="0" applyNumberFormat="0" applyFont="0" applyBorder="0" applyAlignment="0"/>
    <xf numFmtId="1" fontId="54" fillId="0" borderId="0" applyBorder="0">
      <alignment vertical="center"/>
    </xf>
    <xf numFmtId="0" fontId="33" fillId="0" borderId="0" applyNumberFormat="0" applyFont="0" applyBorder="0">
      <alignment vertical="center" shrinkToFit="1"/>
    </xf>
    <xf numFmtId="269" fontId="95" fillId="0" borderId="0" applyFill="0" applyBorder="0">
      <alignment horizontal="centerContinuous"/>
    </xf>
    <xf numFmtId="0" fontId="18" fillId="0" borderId="4">
      <alignment horizontal="distributed" vertical="center"/>
    </xf>
    <xf numFmtId="0" fontId="18" fillId="0" borderId="24">
      <alignment horizontal="distributed" vertical="top"/>
    </xf>
    <xf numFmtId="0" fontId="18" fillId="0" borderId="15">
      <alignment horizontal="distributed"/>
    </xf>
    <xf numFmtId="180" fontId="96" fillId="0" borderId="0">
      <alignment vertical="center"/>
    </xf>
    <xf numFmtId="0" fontId="97" fillId="4" borderId="0" applyNumberFormat="0" applyBorder="0" applyAlignment="0" applyProtection="0">
      <alignment vertical="center"/>
    </xf>
    <xf numFmtId="270" fontId="24" fillId="0" borderId="0" applyFill="0" applyBorder="0">
      <alignment horizontal="centerContinuous"/>
    </xf>
    <xf numFmtId="271" fontId="24" fillId="0" borderId="0" applyFill="0" applyBorder="0">
      <alignment horizontal="centerContinuous"/>
    </xf>
    <xf numFmtId="0" fontId="18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98" fillId="25" borderId="25" applyNumberFormat="0" applyAlignment="0" applyProtection="0">
      <alignment vertical="center"/>
    </xf>
    <xf numFmtId="272" fontId="78" fillId="0" borderId="0" applyFont="0" applyFill="0" applyBorder="0" applyAlignment="0" applyProtection="0"/>
    <xf numFmtId="210" fontId="2" fillId="0" borderId="0">
      <protection locked="0"/>
    </xf>
    <xf numFmtId="210" fontId="2" fillId="0" borderId="0">
      <protection locked="0"/>
    </xf>
    <xf numFmtId="246" fontId="18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0" fontId="2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73" fontId="52" fillId="0" borderId="0" applyFont="0" applyFill="0" applyBorder="0" applyAlignment="0" applyProtection="0">
      <alignment horizontal="centerContinuous" vertical="center"/>
    </xf>
    <xf numFmtId="210" fontId="2" fillId="0" borderId="0">
      <protection locked="0"/>
    </xf>
    <xf numFmtId="210" fontId="7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246" fontId="18" fillId="0" borderId="0">
      <protection locked="0"/>
    </xf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80" fontId="18" fillId="0" borderId="0" applyNumberFormat="0" applyFont="0" applyFill="0" applyBorder="0" applyProtection="0">
      <alignment vertical="center"/>
    </xf>
    <xf numFmtId="213" fontId="18" fillId="20" borderId="0" applyFill="0" applyBorder="0" applyProtection="0">
      <alignment horizontal="right"/>
    </xf>
    <xf numFmtId="274" fontId="88" fillId="20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275" fontId="35" fillId="0" borderId="0" applyFont="0" applyFill="0" applyBorder="0" applyAlignment="0" applyProtection="0">
      <alignment vertical="center"/>
    </xf>
    <xf numFmtId="276" fontId="35" fillId="0" borderId="0" applyFont="0" applyFill="0" applyBorder="0" applyAlignment="0" applyProtection="0">
      <alignment vertical="center"/>
    </xf>
    <xf numFmtId="40" fontId="18" fillId="0" borderId="1"/>
    <xf numFmtId="0" fontId="52" fillId="0" borderId="0" applyFont="0" applyFill="0" applyBorder="0" applyAlignment="0" applyProtection="0"/>
    <xf numFmtId="277" fontId="52" fillId="0" borderId="0" applyFont="0" applyFill="0" applyBorder="0" applyAlignment="0" applyProtection="0">
      <alignment textRotation="255"/>
    </xf>
    <xf numFmtId="0" fontId="52" fillId="0" borderId="0" applyFont="0" applyFill="0" applyBorder="0" applyAlignment="0" applyProtection="0"/>
    <xf numFmtId="278" fontId="52" fillId="0" borderId="0" applyFont="0" applyFill="0" applyBorder="0" applyAlignment="0" applyProtection="0">
      <alignment textRotation="255"/>
    </xf>
    <xf numFmtId="233" fontId="99" fillId="0" borderId="4">
      <alignment vertical="center"/>
    </xf>
    <xf numFmtId="0" fontId="52" fillId="0" borderId="0" applyFont="0" applyFill="0" applyBorder="0" applyAlignment="0" applyProtection="0"/>
    <xf numFmtId="279" fontId="52" fillId="0" borderId="0" applyFont="0" applyFill="0" applyBorder="0" applyAlignment="0" applyProtection="0">
      <alignment textRotation="255"/>
    </xf>
    <xf numFmtId="0" fontId="52" fillId="0" borderId="0" applyFont="0" applyFill="0" applyBorder="0" applyAlignment="0" applyProtection="0"/>
    <xf numFmtId="280" fontId="52" fillId="0" borderId="0" applyFont="0" applyFill="0" applyBorder="0" applyAlignment="0" applyProtection="0">
      <alignment textRotation="255"/>
    </xf>
    <xf numFmtId="0" fontId="18" fillId="0" borderId="0" applyFont="0" applyFill="0" applyBorder="0" applyAlignment="0" applyProtection="0"/>
    <xf numFmtId="210" fontId="2" fillId="0" borderId="0">
      <protection locked="0"/>
    </xf>
    <xf numFmtId="210" fontId="2" fillId="0" borderId="0">
      <protection locked="0"/>
    </xf>
    <xf numFmtId="246" fontId="18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0" fontId="2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210" fontId="2" fillId="0" borderId="0">
      <protection locked="0"/>
    </xf>
    <xf numFmtId="181" fontId="2" fillId="0" borderId="0">
      <protection locked="0"/>
    </xf>
    <xf numFmtId="281" fontId="18" fillId="0" borderId="0">
      <protection locked="0"/>
    </xf>
    <xf numFmtId="210" fontId="2" fillId="0" borderId="0">
      <protection locked="0"/>
    </xf>
    <xf numFmtId="0" fontId="1" fillId="0" borderId="0"/>
    <xf numFmtId="210" fontId="2" fillId="0" borderId="0">
      <protection locked="0"/>
    </xf>
    <xf numFmtId="246" fontId="18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0" fontId="2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0" fontId="1" fillId="0" borderId="0">
      <protection locked="0"/>
    </xf>
    <xf numFmtId="212" fontId="34" fillId="0" borderId="0">
      <protection locked="0"/>
    </xf>
    <xf numFmtId="212" fontId="34" fillId="0" borderId="0">
      <protection locked="0"/>
    </xf>
    <xf numFmtId="0" fontId="1" fillId="0" borderId="0"/>
    <xf numFmtId="0" fontId="52" fillId="0" borderId="0">
      <alignment vertical="center"/>
    </xf>
    <xf numFmtId="0" fontId="1" fillId="0" borderId="0"/>
    <xf numFmtId="0" fontId="1" fillId="0" borderId="0">
      <alignment vertical="center"/>
    </xf>
    <xf numFmtId="0" fontId="133" fillId="0" borderId="0"/>
    <xf numFmtId="0" fontId="1" fillId="0" borderId="0"/>
    <xf numFmtId="0" fontId="18" fillId="0" borderId="0"/>
    <xf numFmtId="0" fontId="132" fillId="0" borderId="0">
      <alignment vertical="center"/>
    </xf>
    <xf numFmtId="0" fontId="1" fillId="0" borderId="0"/>
    <xf numFmtId="0" fontId="18" fillId="0" borderId="0"/>
    <xf numFmtId="0" fontId="30" fillId="0" borderId="0">
      <alignment vertical="center"/>
    </xf>
    <xf numFmtId="0" fontId="118" fillId="0" borderId="0" applyFill="0" applyAlignment="0"/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/>
    <xf numFmtId="0" fontId="1" fillId="0" borderId="0"/>
    <xf numFmtId="0" fontId="62" fillId="0" borderId="0"/>
    <xf numFmtId="0" fontId="18" fillId="0" borderId="0"/>
    <xf numFmtId="0" fontId="1" fillId="0" borderId="0">
      <alignment vertical="center"/>
    </xf>
    <xf numFmtId="0" fontId="1" fillId="0" borderId="0"/>
    <xf numFmtId="0" fontId="52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/>
    <xf numFmtId="0" fontId="18" fillId="0" borderId="0"/>
    <xf numFmtId="0" fontId="18" fillId="0" borderId="13">
      <alignment vertical="center" wrapText="1"/>
    </xf>
    <xf numFmtId="5" fontId="2" fillId="0" borderId="0" applyBorder="0"/>
    <xf numFmtId="0" fontId="5" fillId="0" borderId="5">
      <protection locked="0"/>
    </xf>
    <xf numFmtId="0" fontId="5" fillId="0" borderId="5">
      <protection locked="0"/>
    </xf>
    <xf numFmtId="214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2" fillId="0" borderId="0">
      <protection locked="0"/>
    </xf>
    <xf numFmtId="0" fontId="18" fillId="0" borderId="0">
      <protection locked="0"/>
    </xf>
    <xf numFmtId="282" fontId="18" fillId="0" borderId="0">
      <protection locked="0"/>
    </xf>
    <xf numFmtId="184" fontId="2" fillId="0" borderId="0">
      <protection locked="0"/>
    </xf>
    <xf numFmtId="283" fontId="18" fillId="0" borderId="0">
      <protection locked="0"/>
    </xf>
    <xf numFmtId="188" fontId="1" fillId="0" borderId="0">
      <alignment horizontal="center" vertical="center" wrapText="1"/>
    </xf>
  </cellStyleXfs>
  <cellXfs count="531">
    <xf numFmtId="0" fontId="0" fillId="0" borderId="0" xfId="0"/>
    <xf numFmtId="0" fontId="19" fillId="0" borderId="0" xfId="0" applyFont="1"/>
    <xf numFmtId="190" fontId="19" fillId="0" borderId="0" xfId="0" applyNumberFormat="1" applyFont="1"/>
    <xf numFmtId="0" fontId="19" fillId="0" borderId="22" xfId="0" applyFont="1" applyBorder="1"/>
    <xf numFmtId="190" fontId="19" fillId="0" borderId="22" xfId="0" applyNumberFormat="1" applyFont="1" applyBorder="1"/>
    <xf numFmtId="0" fontId="19" fillId="0" borderId="0" xfId="0" applyFont="1" applyBorder="1"/>
    <xf numFmtId="0" fontId="0" fillId="0" borderId="0" xfId="0" applyAlignment="1">
      <alignment vertical="center"/>
    </xf>
    <xf numFmtId="41" fontId="13" fillId="0" borderId="4" xfId="2078" applyFont="1" applyBorder="1" applyAlignment="1">
      <alignment horizontal="center" vertical="center"/>
    </xf>
    <xf numFmtId="41" fontId="13" fillId="0" borderId="4" xfId="2078" applyFont="1" applyFill="1" applyBorder="1" applyAlignment="1">
      <alignment horizontal="center" vertical="center"/>
    </xf>
    <xf numFmtId="41" fontId="24" fillId="0" borderId="0" xfId="2078" applyFont="1" applyAlignment="1">
      <alignment horizontal="center" vertical="center"/>
    </xf>
    <xf numFmtId="41" fontId="13" fillId="0" borderId="15" xfId="2078" applyFont="1" applyBorder="1" applyAlignment="1">
      <alignment horizontal="center" vertical="center" shrinkToFit="1"/>
    </xf>
    <xf numFmtId="41" fontId="13" fillId="0" borderId="0" xfId="2078" applyFont="1" applyAlignment="1">
      <alignment horizontal="center" vertical="center"/>
    </xf>
    <xf numFmtId="41" fontId="13" fillId="0" borderId="24" xfId="2078" applyFont="1" applyBorder="1" applyAlignment="1">
      <alignment horizontal="center" vertical="center" shrinkToFit="1"/>
    </xf>
    <xf numFmtId="41" fontId="13" fillId="0" borderId="4" xfId="2078" applyFont="1" applyBorder="1" applyAlignment="1">
      <alignment horizontal="left" vertical="center"/>
    </xf>
    <xf numFmtId="41" fontId="24" fillId="0" borderId="4" xfId="2078" applyFont="1" applyBorder="1" applyAlignment="1">
      <alignment horizontal="center" vertical="center"/>
    </xf>
    <xf numFmtId="41" fontId="2" fillId="0" borderId="0" xfId="2078" applyFont="1" applyAlignment="1">
      <alignment horizontal="left" vertical="center"/>
    </xf>
    <xf numFmtId="41" fontId="2" fillId="0" borderId="0" xfId="2078" applyFont="1" applyAlignment="1">
      <alignment horizontal="center" vertical="center"/>
    </xf>
    <xf numFmtId="41" fontId="2" fillId="0" borderId="15" xfId="2078" applyFont="1" applyBorder="1" applyAlignment="1">
      <alignment horizontal="center" vertical="center" shrinkToFit="1"/>
    </xf>
    <xf numFmtId="41" fontId="2" fillId="0" borderId="24" xfId="2078" applyFont="1" applyBorder="1" applyAlignment="1">
      <alignment horizontal="center" vertical="center" shrinkToFit="1"/>
    </xf>
    <xf numFmtId="41" fontId="12" fillId="0" borderId="0" xfId="2078" applyFont="1" applyAlignment="1">
      <alignment horizontal="left" vertical="center"/>
    </xf>
    <xf numFmtId="185" fontId="13" fillId="0" borderId="4" xfId="2078" applyNumberFormat="1" applyFont="1" applyFill="1" applyBorder="1" applyAlignment="1">
      <alignment horizontal="right" vertical="center" shrinkToFit="1"/>
    </xf>
    <xf numFmtId="185" fontId="13" fillId="0" borderId="4" xfId="2078" applyNumberFormat="1" applyFont="1" applyBorder="1" applyAlignment="1">
      <alignment horizontal="right" vertical="center" shrinkToFit="1"/>
    </xf>
    <xf numFmtId="41" fontId="27" fillId="0" borderId="0" xfId="2078" applyFont="1" applyAlignment="1">
      <alignment horizontal="center" vertical="center"/>
    </xf>
    <xf numFmtId="41" fontId="136" fillId="0" borderId="0" xfId="2078" applyFont="1" applyAlignment="1">
      <alignment horizontal="center" vertical="center"/>
    </xf>
    <xf numFmtId="41" fontId="137" fillId="0" borderId="4" xfId="2078" applyFont="1" applyBorder="1" applyAlignment="1">
      <alignment horizontal="left" vertical="center"/>
    </xf>
    <xf numFmtId="41" fontId="137" fillId="0" borderId="4" xfId="2078" applyFont="1" applyBorder="1" applyAlignment="1">
      <alignment horizontal="center" vertical="center"/>
    </xf>
    <xf numFmtId="41" fontId="137" fillId="0" borderId="4" xfId="2078" applyFont="1" applyBorder="1" applyAlignment="1">
      <alignment horizontal="center" vertical="center" shrinkToFit="1"/>
    </xf>
    <xf numFmtId="188" fontId="137" fillId="0" borderId="4" xfId="2078" applyNumberFormat="1" applyFont="1" applyFill="1" applyBorder="1" applyAlignment="1">
      <alignment horizontal="right" vertical="center" shrinkToFit="1"/>
    </xf>
    <xf numFmtId="188" fontId="137" fillId="0" borderId="4" xfId="2078" applyNumberFormat="1" applyFont="1" applyBorder="1" applyAlignment="1">
      <alignment horizontal="right" vertical="center" shrinkToFit="1"/>
    </xf>
    <xf numFmtId="41" fontId="137" fillId="0" borderId="4" xfId="2078" applyFont="1" applyBorder="1" applyAlignment="1">
      <alignment horizontal="right" vertical="center" shrinkToFit="1"/>
    </xf>
    <xf numFmtId="41" fontId="139" fillId="0" borderId="4" xfId="2078" applyFont="1" applyBorder="1" applyAlignment="1">
      <alignment horizontal="center" vertical="center"/>
    </xf>
    <xf numFmtId="176" fontId="137" fillId="0" borderId="4" xfId="2078" applyNumberFormat="1" applyFont="1" applyBorder="1" applyAlignment="1">
      <alignment horizontal="left" vertical="center"/>
    </xf>
    <xf numFmtId="41" fontId="137" fillId="0" borderId="4" xfId="2078" applyFont="1" applyFill="1" applyBorder="1" applyAlignment="1">
      <alignment horizontal="center" vertical="center" shrinkToFit="1"/>
    </xf>
    <xf numFmtId="176" fontId="137" fillId="0" borderId="4" xfId="2078" applyNumberFormat="1" applyFont="1" applyBorder="1" applyAlignment="1">
      <alignment horizontal="right" vertical="center" shrinkToFit="1"/>
    </xf>
    <xf numFmtId="49" fontId="137" fillId="0" borderId="4" xfId="2078" applyNumberFormat="1" applyFont="1" applyBorder="1" applyAlignment="1">
      <alignment horizontal="center" vertical="center"/>
    </xf>
    <xf numFmtId="177" fontId="137" fillId="0" borderId="4" xfId="2078" applyNumberFormat="1" applyFont="1" applyBorder="1" applyAlignment="1">
      <alignment horizontal="right" vertical="center" shrinkToFit="1"/>
    </xf>
    <xf numFmtId="178" fontId="137" fillId="0" borderId="4" xfId="2078" applyNumberFormat="1" applyFont="1" applyBorder="1" applyAlignment="1">
      <alignment horizontal="right" vertical="center" shrinkToFit="1"/>
    </xf>
    <xf numFmtId="49" fontId="139" fillId="0" borderId="4" xfId="2078" applyNumberFormat="1" applyFont="1" applyBorder="1" applyAlignment="1">
      <alignment horizontal="center" vertical="center"/>
    </xf>
    <xf numFmtId="41" fontId="139" fillId="0" borderId="4" xfId="2078" applyFont="1" applyBorder="1" applyAlignment="1">
      <alignment horizontal="left" vertical="center"/>
    </xf>
    <xf numFmtId="188" fontId="139" fillId="0" borderId="4" xfId="2078" applyNumberFormat="1" applyFont="1" applyFill="1" applyBorder="1" applyAlignment="1">
      <alignment horizontal="right" vertical="center" shrinkToFit="1"/>
    </xf>
    <xf numFmtId="188" fontId="139" fillId="0" borderId="4" xfId="2078" applyNumberFormat="1" applyFont="1" applyBorder="1" applyAlignment="1">
      <alignment horizontal="right" vertical="center" shrinkToFit="1"/>
    </xf>
    <xf numFmtId="41" fontId="139" fillId="0" borderId="4" xfId="2078" applyFont="1" applyBorder="1" applyAlignment="1">
      <alignment horizontal="right" vertical="center" shrinkToFit="1"/>
    </xf>
    <xf numFmtId="0" fontId="53" fillId="0" borderId="0" xfId="2283" applyFont="1" applyFill="1" applyBorder="1" applyAlignment="1">
      <alignment horizontal="left" vertical="center"/>
    </xf>
    <xf numFmtId="0" fontId="55" fillId="0" borderId="0" xfId="2283" applyFont="1" applyFill="1" applyBorder="1" applyAlignment="1">
      <alignment horizontal="centerContinuous" vertical="center"/>
    </xf>
    <xf numFmtId="0" fontId="21" fillId="0" borderId="0" xfId="2283" applyFont="1" applyAlignment="1">
      <alignment horizontal="centerContinuous"/>
    </xf>
    <xf numFmtId="0" fontId="56" fillId="0" borderId="0" xfId="2283" applyFont="1" applyFill="1" applyBorder="1" applyAlignment="1" applyProtection="1">
      <alignment horizontal="centerContinuous" vertical="center"/>
    </xf>
    <xf numFmtId="0" fontId="21" fillId="0" borderId="0" xfId="2283" applyFont="1"/>
    <xf numFmtId="0" fontId="53" fillId="0" borderId="0" xfId="2283" applyFont="1" applyFill="1" applyBorder="1" applyAlignment="1">
      <alignment horizontal="centerContinuous" vertical="center"/>
    </xf>
    <xf numFmtId="0" fontId="57" fillId="0" borderId="4" xfId="2283" applyFont="1" applyFill="1" applyBorder="1" applyAlignment="1" applyProtection="1">
      <alignment horizontal="center" vertical="center"/>
    </xf>
    <xf numFmtId="0" fontId="57" fillId="0" borderId="4" xfId="2283" applyFont="1" applyFill="1" applyBorder="1" applyAlignment="1" applyProtection="1">
      <alignment horizontal="left" vertical="center"/>
    </xf>
    <xf numFmtId="0" fontId="137" fillId="0" borderId="4" xfId="2283" applyFont="1" applyFill="1" applyBorder="1" applyAlignment="1" applyProtection="1">
      <alignment horizontal="left" vertical="center"/>
    </xf>
    <xf numFmtId="0" fontId="137" fillId="0" borderId="4" xfId="2283" applyFont="1" applyFill="1" applyBorder="1" applyAlignment="1">
      <alignment horizontal="center" vertical="center"/>
    </xf>
    <xf numFmtId="227" fontId="137" fillId="0" borderId="4" xfId="2283" applyNumberFormat="1" applyFont="1" applyFill="1" applyBorder="1" applyAlignment="1">
      <alignment vertical="center"/>
    </xf>
    <xf numFmtId="37" fontId="137" fillId="0" borderId="4" xfId="2283" applyNumberFormat="1" applyFont="1" applyFill="1" applyBorder="1" applyAlignment="1" applyProtection="1">
      <alignment vertical="center"/>
    </xf>
    <xf numFmtId="0" fontId="141" fillId="0" borderId="4" xfId="2283" applyFont="1" applyFill="1" applyBorder="1" applyAlignment="1">
      <alignment vertical="center"/>
    </xf>
    <xf numFmtId="0" fontId="21" fillId="0" borderId="0" xfId="2283" applyFont="1" applyAlignment="1">
      <alignment vertical="center"/>
    </xf>
    <xf numFmtId="0" fontId="21" fillId="0" borderId="0" xfId="2283" applyFont="1" applyAlignment="1">
      <alignment horizontal="right" vertical="center"/>
    </xf>
    <xf numFmtId="0" fontId="137" fillId="0" borderId="4" xfId="2283" applyFont="1" applyFill="1" applyBorder="1" applyAlignment="1" applyProtection="1">
      <alignment horizontal="center" vertical="center"/>
    </xf>
    <xf numFmtId="177" fontId="137" fillId="0" borderId="4" xfId="2283" applyNumberFormat="1" applyFont="1" applyFill="1" applyBorder="1" applyAlignment="1">
      <alignment vertical="center"/>
    </xf>
    <xf numFmtId="0" fontId="138" fillId="0" borderId="4" xfId="2283" applyFont="1" applyFill="1" applyBorder="1" applyAlignment="1">
      <alignment horizontal="center" vertical="center"/>
    </xf>
    <xf numFmtId="177" fontId="137" fillId="0" borderId="4" xfId="2283" applyNumberFormat="1" applyFont="1" applyFill="1" applyBorder="1" applyAlignment="1" applyProtection="1">
      <alignment vertical="center"/>
      <protection locked="0"/>
    </xf>
    <xf numFmtId="178" fontId="137" fillId="0" borderId="4" xfId="2283" applyNumberFormat="1" applyFont="1" applyFill="1" applyBorder="1" applyAlignment="1" applyProtection="1">
      <alignment vertical="center"/>
      <protection locked="0"/>
    </xf>
    <xf numFmtId="0" fontId="139" fillId="0" borderId="4" xfId="2283" applyFont="1" applyFill="1" applyBorder="1" applyAlignment="1" applyProtection="1">
      <alignment horizontal="center" vertical="center"/>
    </xf>
    <xf numFmtId="0" fontId="139" fillId="0" borderId="4" xfId="2283" applyFont="1" applyFill="1" applyBorder="1" applyAlignment="1">
      <alignment horizontal="center" vertical="center"/>
    </xf>
    <xf numFmtId="178" fontId="139" fillId="0" borderId="4" xfId="2283" applyNumberFormat="1" applyFont="1" applyFill="1" applyBorder="1" applyAlignment="1" applyProtection="1">
      <alignment vertical="center"/>
      <protection locked="0"/>
    </xf>
    <xf numFmtId="37" fontId="139" fillId="0" borderId="4" xfId="2283" applyNumberFormat="1" applyFont="1" applyFill="1" applyBorder="1" applyAlignment="1" applyProtection="1">
      <alignment vertical="center"/>
    </xf>
    <xf numFmtId="0" fontId="137" fillId="0" borderId="4" xfId="2283" applyFont="1" applyFill="1" applyBorder="1" applyAlignment="1">
      <alignment vertical="center"/>
    </xf>
    <xf numFmtId="0" fontId="139" fillId="0" borderId="4" xfId="2283" applyFont="1" applyFill="1" applyBorder="1" applyAlignment="1" applyProtection="1">
      <alignment horizontal="left" vertical="center"/>
    </xf>
    <xf numFmtId="9" fontId="139" fillId="0" borderId="4" xfId="2028" applyFont="1" applyFill="1" applyBorder="1" applyAlignment="1" applyProtection="1">
      <alignment horizontal="center" vertical="center"/>
    </xf>
    <xf numFmtId="10" fontId="139" fillId="0" borderId="4" xfId="2028" applyNumberFormat="1" applyFont="1" applyFill="1" applyBorder="1" applyAlignment="1" applyProtection="1">
      <alignment vertical="center"/>
      <protection locked="0"/>
    </xf>
    <xf numFmtId="0" fontId="140" fillId="0" borderId="4" xfId="2283" applyFont="1" applyFill="1" applyBorder="1" applyAlignment="1">
      <alignment horizontal="center" vertical="center"/>
    </xf>
    <xf numFmtId="0" fontId="11" fillId="0" borderId="0" xfId="2283" applyFont="1"/>
    <xf numFmtId="0" fontId="11" fillId="0" borderId="0" xfId="2283" applyFont="1" applyAlignment="1">
      <alignment vertical="center"/>
    </xf>
    <xf numFmtId="0" fontId="57" fillId="0" borderId="4" xfId="2283" applyFont="1" applyFill="1" applyBorder="1" applyAlignment="1">
      <alignment horizontal="center" vertical="center"/>
    </xf>
    <xf numFmtId="178" fontId="57" fillId="0" borderId="4" xfId="2283" applyNumberFormat="1" applyFont="1" applyFill="1" applyBorder="1" applyAlignment="1">
      <alignment vertical="center"/>
    </xf>
    <xf numFmtId="37" fontId="57" fillId="0" borderId="4" xfId="2283" applyNumberFormat="1" applyFont="1" applyFill="1" applyBorder="1" applyAlignment="1" applyProtection="1">
      <alignment vertical="center"/>
    </xf>
    <xf numFmtId="0" fontId="58" fillId="0" borderId="4" xfId="2283" applyFont="1" applyFill="1" applyBorder="1" applyAlignment="1">
      <alignment horizontal="center" vertical="center"/>
    </xf>
    <xf numFmtId="178" fontId="57" fillId="0" borderId="4" xfId="2283" applyNumberFormat="1" applyFont="1" applyFill="1" applyBorder="1" applyAlignment="1" applyProtection="1">
      <alignment vertical="center"/>
      <protection locked="0"/>
    </xf>
    <xf numFmtId="0" fontId="57" fillId="0" borderId="2" xfId="2283" applyFont="1" applyFill="1" applyBorder="1" applyAlignment="1" applyProtection="1">
      <alignment horizontal="centerContinuous" vertical="center"/>
    </xf>
    <xf numFmtId="0" fontId="57" fillId="0" borderId="26" xfId="2283" applyFont="1" applyFill="1" applyBorder="1" applyAlignment="1">
      <alignment horizontal="centerContinuous" vertical="center"/>
    </xf>
    <xf numFmtId="0" fontId="13" fillId="0" borderId="0" xfId="2283" applyFont="1" applyAlignment="1">
      <alignment vertical="center"/>
    </xf>
    <xf numFmtId="0" fontId="57" fillId="0" borderId="2" xfId="2283" applyFont="1" applyFill="1" applyBorder="1" applyAlignment="1" applyProtection="1">
      <alignment horizontal="center" vertical="center"/>
    </xf>
    <xf numFmtId="37" fontId="57" fillId="0" borderId="2" xfId="2283" applyNumberFormat="1" applyFont="1" applyFill="1" applyBorder="1" applyAlignment="1" applyProtection="1">
      <alignment vertical="center"/>
    </xf>
    <xf numFmtId="0" fontId="57" fillId="0" borderId="2" xfId="2283" applyFont="1" applyFill="1" applyBorder="1" applyAlignment="1">
      <alignment vertical="center"/>
    </xf>
    <xf numFmtId="0" fontId="59" fillId="0" borderId="15" xfId="2283" applyFont="1" applyFill="1" applyBorder="1" applyAlignment="1">
      <alignment horizontal="center" vertical="center"/>
    </xf>
    <xf numFmtId="0" fontId="57" fillId="0" borderId="2" xfId="2283" applyFont="1" applyFill="1" applyBorder="1" applyAlignment="1" applyProtection="1">
      <alignment vertical="center"/>
    </xf>
    <xf numFmtId="0" fontId="57" fillId="0" borderId="2" xfId="2283" applyFont="1" applyFill="1" applyBorder="1" applyAlignment="1" applyProtection="1">
      <alignment horizontal="right" vertical="center"/>
    </xf>
    <xf numFmtId="0" fontId="57" fillId="0" borderId="15" xfId="2283" applyFont="1" applyFill="1" applyBorder="1" applyAlignment="1">
      <alignment horizontal="center" vertical="center"/>
    </xf>
    <xf numFmtId="0" fontId="57" fillId="0" borderId="15" xfId="2283" applyFont="1" applyFill="1" applyBorder="1" applyAlignment="1" applyProtection="1">
      <alignment horizontal="center" vertical="center"/>
    </xf>
    <xf numFmtId="191" fontId="57" fillId="0" borderId="2" xfId="2081" applyNumberFormat="1" applyFont="1" applyFill="1" applyBorder="1" applyAlignment="1" applyProtection="1">
      <alignment vertical="center"/>
    </xf>
    <xf numFmtId="0" fontId="57" fillId="0" borderId="2" xfId="2283" applyFont="1" applyFill="1" applyBorder="1" applyAlignment="1">
      <alignment horizontal="center" vertical="center"/>
    </xf>
    <xf numFmtId="0" fontId="57" fillId="0" borderId="4" xfId="2283" applyFont="1" applyFill="1" applyBorder="1" applyAlignment="1">
      <alignment vertical="center"/>
    </xf>
    <xf numFmtId="3" fontId="61" fillId="0" borderId="0" xfId="2279" applyNumberFormat="1" applyFont="1" applyAlignment="1" applyProtection="1">
      <alignment vertical="center"/>
      <protection locked="0"/>
    </xf>
    <xf numFmtId="3" fontId="61" fillId="0" borderId="0" xfId="2279" applyNumberFormat="1" applyFont="1" applyAlignment="1" applyProtection="1">
      <alignment horizontal="center" vertical="center" shrinkToFit="1"/>
      <protection locked="0"/>
    </xf>
    <xf numFmtId="3" fontId="61" fillId="0" borderId="0" xfId="2279" applyNumberFormat="1" applyFont="1" applyAlignment="1" applyProtection="1">
      <alignment vertical="center" shrinkToFit="1"/>
      <protection locked="0"/>
    </xf>
    <xf numFmtId="0" fontId="63" fillId="0" borderId="0" xfId="2275" applyNumberFormat="1" applyFont="1" applyAlignment="1">
      <alignment horizontal="center" vertical="center" shrinkToFit="1"/>
    </xf>
    <xf numFmtId="0" fontId="51" fillId="0" borderId="0" xfId="2278" applyNumberFormat="1" applyFont="1" applyAlignment="1">
      <alignment horizontal="center" vertical="center" shrinkToFit="1"/>
    </xf>
    <xf numFmtId="41" fontId="65" fillId="0" borderId="0" xfId="2081" applyFont="1" applyBorder="1" applyAlignment="1">
      <alignment horizontal="center" vertical="center" shrinkToFit="1"/>
    </xf>
    <xf numFmtId="0" fontId="66" fillId="0" borderId="0" xfId="2287" applyFont="1" applyAlignment="1">
      <alignment horizontal="center" vertical="center"/>
    </xf>
    <xf numFmtId="0" fontId="66" fillId="0" borderId="0" xfId="2287" applyFont="1" applyAlignment="1">
      <alignment horizontal="center" vertical="center" shrinkToFit="1"/>
    </xf>
    <xf numFmtId="0" fontId="66" fillId="0" borderId="0" xfId="2287" applyFont="1" applyBorder="1" applyAlignment="1">
      <alignment horizontal="center" vertical="center" shrinkToFit="1"/>
    </xf>
    <xf numFmtId="41" fontId="67" fillId="0" borderId="0" xfId="2081" applyFont="1" applyBorder="1" applyAlignment="1">
      <alignment horizontal="center" vertical="center" shrinkToFit="1"/>
    </xf>
    <xf numFmtId="229" fontId="68" fillId="0" borderId="0" xfId="2275" applyNumberFormat="1" applyFont="1" applyAlignment="1">
      <alignment horizontal="center" vertical="center" shrinkToFit="1"/>
    </xf>
    <xf numFmtId="41" fontId="51" fillId="0" borderId="0" xfId="2081" applyFont="1" applyBorder="1" applyAlignment="1">
      <alignment horizontal="center" vertical="center" shrinkToFit="1"/>
    </xf>
    <xf numFmtId="3" fontId="61" fillId="0" borderId="0" xfId="2279" applyNumberFormat="1" applyFont="1" applyAlignment="1" applyProtection="1">
      <alignment horizontal="right" vertical="center" shrinkToFit="1"/>
      <protection locked="0"/>
    </xf>
    <xf numFmtId="0" fontId="18" fillId="0" borderId="0" xfId="2275" applyNumberFormat="1" applyFont="1" applyAlignment="1">
      <alignment horizontal="center" vertical="center" shrinkToFit="1"/>
    </xf>
    <xf numFmtId="230" fontId="61" fillId="0" borderId="0" xfId="2279" applyNumberFormat="1" applyFont="1" applyAlignment="1" applyProtection="1">
      <alignment horizontal="right" vertical="center" shrinkToFit="1"/>
      <protection locked="0"/>
    </xf>
    <xf numFmtId="0" fontId="61" fillId="0" borderId="0" xfId="2279" applyFont="1" applyAlignment="1">
      <alignment vertical="center" shrinkToFit="1"/>
    </xf>
    <xf numFmtId="41" fontId="51" fillId="0" borderId="0" xfId="2081" applyNumberFormat="1" applyFont="1" applyBorder="1" applyAlignment="1">
      <alignment horizontal="center" vertical="center" shrinkToFit="1"/>
    </xf>
    <xf numFmtId="188" fontId="61" fillId="0" borderId="0" xfId="2279" applyNumberFormat="1" applyFont="1" applyAlignment="1" applyProtection="1">
      <alignment horizontal="right" vertical="center" shrinkToFit="1"/>
      <protection locked="0"/>
    </xf>
    <xf numFmtId="213" fontId="61" fillId="0" borderId="0" xfId="2279" applyNumberFormat="1" applyFont="1" applyAlignment="1" applyProtection="1">
      <alignment vertical="center" shrinkToFit="1"/>
      <protection locked="0"/>
    </xf>
    <xf numFmtId="231" fontId="61" fillId="0" borderId="0" xfId="2279" applyNumberFormat="1" applyFont="1" applyAlignment="1" applyProtection="1">
      <alignment horizontal="right" vertical="center" shrinkToFit="1"/>
      <protection locked="0"/>
    </xf>
    <xf numFmtId="213" fontId="61" fillId="0" borderId="0" xfId="2279" applyNumberFormat="1" applyFont="1" applyAlignment="1" applyProtection="1">
      <alignment horizontal="right" vertical="center" shrinkToFit="1"/>
      <protection locked="0"/>
    </xf>
    <xf numFmtId="221" fontId="61" fillId="0" borderId="0" xfId="2279" applyNumberFormat="1" applyFont="1" applyAlignment="1" applyProtection="1">
      <alignment vertical="center"/>
      <protection locked="0"/>
    </xf>
    <xf numFmtId="3" fontId="61" fillId="0" borderId="0" xfId="2279" applyNumberFormat="1" applyFont="1" applyAlignment="1" applyProtection="1">
      <alignment horizontal="left" vertical="center" shrinkToFit="1"/>
      <protection locked="0"/>
    </xf>
    <xf numFmtId="213" fontId="61" fillId="0" borderId="0" xfId="2279" applyNumberFormat="1" applyFont="1" applyAlignment="1" applyProtection="1">
      <alignment horizontal="center" vertical="center" shrinkToFit="1"/>
      <protection locked="0"/>
    </xf>
    <xf numFmtId="0" fontId="21" fillId="0" borderId="0" xfId="2280" applyFont="1" applyAlignment="1">
      <alignment vertical="center" shrinkToFit="1"/>
    </xf>
    <xf numFmtId="0" fontId="21" fillId="0" borderId="0" xfId="2280" applyFont="1" applyAlignment="1">
      <alignment horizontal="right" vertical="center" shrinkToFit="1"/>
    </xf>
    <xf numFmtId="0" fontId="21" fillId="0" borderId="0" xfId="2280" applyFont="1" applyAlignment="1">
      <alignment horizontal="center" vertical="center" shrinkToFit="1"/>
    </xf>
    <xf numFmtId="4" fontId="61" fillId="0" borderId="0" xfId="2279" applyNumberFormat="1" applyFont="1" applyAlignment="1" applyProtection="1">
      <alignment vertical="center" shrinkToFit="1"/>
      <protection locked="0"/>
    </xf>
    <xf numFmtId="221" fontId="16" fillId="0" borderId="0" xfId="2279" applyNumberFormat="1" applyFont="1" applyAlignment="1" applyProtection="1">
      <alignment horizontal="right" vertical="center" shrinkToFit="1"/>
      <protection locked="0"/>
    </xf>
    <xf numFmtId="231" fontId="16" fillId="0" borderId="0" xfId="2279" applyNumberFormat="1" applyFont="1" applyAlignment="1" applyProtection="1">
      <alignment vertical="center" shrinkToFit="1"/>
      <protection locked="0"/>
    </xf>
    <xf numFmtId="4" fontId="16" fillId="0" borderId="0" xfId="2279" applyNumberFormat="1" applyFont="1" applyAlignment="1" applyProtection="1">
      <alignment vertical="center" shrinkToFit="1"/>
      <protection locked="0"/>
    </xf>
    <xf numFmtId="3" fontId="16" fillId="0" borderId="0" xfId="2279" applyNumberFormat="1" applyFont="1" applyAlignment="1" applyProtection="1">
      <alignment vertical="center" shrinkToFit="1"/>
      <protection locked="0"/>
    </xf>
    <xf numFmtId="231" fontId="69" fillId="0" borderId="0" xfId="2279" applyNumberFormat="1" applyFont="1" applyAlignment="1" applyProtection="1">
      <alignment horizontal="right" vertical="center" shrinkToFit="1"/>
      <protection locked="0"/>
    </xf>
    <xf numFmtId="9" fontId="61" fillId="0" borderId="0" xfId="2028" applyFont="1" applyAlignment="1" applyProtection="1">
      <alignment vertical="center" shrinkToFit="1"/>
      <protection locked="0"/>
    </xf>
    <xf numFmtId="231" fontId="61" fillId="0" borderId="0" xfId="2279" applyNumberFormat="1" applyFont="1" applyAlignment="1" applyProtection="1">
      <alignment vertical="center" shrinkToFit="1"/>
      <protection locked="0"/>
    </xf>
    <xf numFmtId="0" fontId="70" fillId="0" borderId="0" xfId="2275" applyNumberFormat="1" applyFont="1" applyAlignment="1">
      <alignment horizontal="center" vertical="center" shrinkToFit="1"/>
    </xf>
    <xf numFmtId="0" fontId="1" fillId="0" borderId="0" xfId="2280" applyBorder="1" applyAlignment="1">
      <alignment vertical="center"/>
    </xf>
    <xf numFmtId="0" fontId="15" fillId="0" borderId="0" xfId="2276" applyFont="1" applyBorder="1" applyAlignment="1">
      <alignment horizontal="right" vertical="center" shrinkToFit="1"/>
    </xf>
    <xf numFmtId="41" fontId="15" fillId="0" borderId="0" xfId="2276" applyNumberFormat="1" applyFont="1" applyBorder="1" applyAlignment="1">
      <alignment horizontal="right" vertical="center" shrinkToFit="1"/>
    </xf>
    <xf numFmtId="232" fontId="15" fillId="0" borderId="0" xfId="2276" applyNumberFormat="1" applyFont="1" applyBorder="1" applyAlignment="1">
      <alignment vertical="center" shrinkToFit="1"/>
    </xf>
    <xf numFmtId="0" fontId="70" fillId="0" borderId="0" xfId="2275" applyNumberFormat="1" applyFont="1" applyBorder="1" applyAlignment="1">
      <alignment horizontal="center" vertical="center" shrinkToFit="1"/>
    </xf>
    <xf numFmtId="0" fontId="1" fillId="0" borderId="0" xfId="2280" applyAlignment="1">
      <alignment vertical="center"/>
    </xf>
    <xf numFmtId="0" fontId="1" fillId="0" borderId="0" xfId="2280" applyAlignment="1">
      <alignment vertical="center" shrinkToFit="1"/>
    </xf>
    <xf numFmtId="0" fontId="33" fillId="0" borderId="4" xfId="2282" applyNumberFormat="1" applyFont="1" applyBorder="1" applyAlignment="1">
      <alignment horizontal="center" vertical="center" shrinkToFit="1"/>
    </xf>
    <xf numFmtId="0" fontId="15" fillId="0" borderId="4" xfId="2282" applyNumberFormat="1" applyFont="1" applyBorder="1" applyAlignment="1">
      <alignment horizontal="left" vertical="center"/>
    </xf>
    <xf numFmtId="41" fontId="14" fillId="0" borderId="4" xfId="2081" applyNumberFormat="1" applyFont="1" applyBorder="1" applyAlignment="1">
      <alignment horizontal="center" vertical="center" shrinkToFit="1"/>
    </xf>
    <xf numFmtId="233" fontId="14" fillId="0" borderId="4" xfId="2081" applyNumberFormat="1" applyFont="1" applyBorder="1" applyAlignment="1">
      <alignment horizontal="center" vertical="center" shrinkToFit="1"/>
    </xf>
    <xf numFmtId="41" fontId="14" fillId="0" borderId="4" xfId="2081" applyNumberFormat="1" applyFont="1" applyBorder="1" applyAlignment="1">
      <alignment horizontal="right" vertical="center" shrinkToFit="1"/>
    </xf>
    <xf numFmtId="41" fontId="65" fillId="0" borderId="4" xfId="2081" applyNumberFormat="1" applyFont="1" applyBorder="1" applyAlignment="1">
      <alignment horizontal="center" vertical="center" shrinkToFit="1"/>
    </xf>
    <xf numFmtId="0" fontId="67" fillId="0" borderId="4" xfId="2282" applyNumberFormat="1" applyFont="1" applyBorder="1" applyAlignment="1">
      <alignment horizontal="left" vertical="center"/>
    </xf>
    <xf numFmtId="41" fontId="67" fillId="0" borderId="4" xfId="2081" applyNumberFormat="1" applyFont="1" applyBorder="1" applyAlignment="1">
      <alignment horizontal="center" vertical="center" shrinkToFit="1"/>
    </xf>
    <xf numFmtId="233" fontId="67" fillId="0" borderId="4" xfId="2081" applyNumberFormat="1" applyFont="1" applyBorder="1" applyAlignment="1">
      <alignment horizontal="center" vertical="center" shrinkToFit="1"/>
    </xf>
    <xf numFmtId="41" fontId="67" fillId="0" borderId="4" xfId="2081" applyNumberFormat="1" applyFont="1" applyBorder="1" applyAlignment="1">
      <alignment horizontal="right" vertical="center" shrinkToFit="1"/>
    </xf>
    <xf numFmtId="234" fontId="17" fillId="0" borderId="4" xfId="2028" applyNumberFormat="1" applyFont="1" applyBorder="1" applyAlignment="1">
      <alignment horizontal="center" vertical="center" shrinkToFit="1"/>
    </xf>
    <xf numFmtId="0" fontId="17" fillId="0" borderId="4" xfId="2282" applyNumberFormat="1" applyFont="1" applyBorder="1" applyAlignment="1">
      <alignment horizontal="left" vertical="center"/>
    </xf>
    <xf numFmtId="235" fontId="17" fillId="0" borderId="4" xfId="2081" applyNumberFormat="1" applyFont="1" applyBorder="1" applyAlignment="1">
      <alignment horizontal="center" vertical="center" shrinkToFit="1"/>
    </xf>
    <xf numFmtId="233" fontId="17" fillId="0" borderId="4" xfId="2081" applyNumberFormat="1" applyFont="1" applyBorder="1" applyAlignment="1">
      <alignment horizontal="center" vertical="center" shrinkToFit="1"/>
    </xf>
    <xf numFmtId="41" fontId="17" fillId="0" borderId="4" xfId="2081" applyNumberFormat="1" applyFont="1" applyBorder="1" applyAlignment="1">
      <alignment horizontal="center" vertical="center" shrinkToFit="1"/>
    </xf>
    <xf numFmtId="41" fontId="17" fillId="0" borderId="4" xfId="2081" applyNumberFormat="1" applyFont="1" applyBorder="1" applyAlignment="1">
      <alignment horizontal="right" vertical="center" shrinkToFit="1"/>
    </xf>
    <xf numFmtId="176" fontId="17" fillId="0" borderId="4" xfId="2081" applyNumberFormat="1" applyFont="1" applyBorder="1" applyAlignment="1">
      <alignment horizontal="center" vertical="center" shrinkToFit="1"/>
    </xf>
    <xf numFmtId="41" fontId="143" fillId="0" borderId="0" xfId="2081" applyFont="1" applyBorder="1" applyAlignment="1">
      <alignment horizontal="center" vertical="center" shrinkToFit="1"/>
    </xf>
    <xf numFmtId="0" fontId="67" fillId="0" borderId="4" xfId="2282" applyNumberFormat="1" applyFont="1" applyBorder="1" applyAlignment="1">
      <alignment horizontal="center" vertical="center"/>
    </xf>
    <xf numFmtId="41" fontId="51" fillId="0" borderId="4" xfId="2081" applyNumberFormat="1" applyFont="1" applyBorder="1" applyAlignment="1">
      <alignment horizontal="center" vertical="center" shrinkToFit="1"/>
    </xf>
    <xf numFmtId="0" fontId="14" fillId="0" borderId="4" xfId="2282" applyNumberFormat="1" applyFont="1" applyBorder="1" applyAlignment="1">
      <alignment horizontal="left" vertical="center"/>
    </xf>
    <xf numFmtId="41" fontId="51" fillId="0" borderId="0" xfId="2081" applyNumberFormat="1" applyFont="1" applyBorder="1" applyAlignment="1">
      <alignment horizontal="center" vertical="center"/>
    </xf>
    <xf numFmtId="233" fontId="51" fillId="0" borderId="0" xfId="2081" applyNumberFormat="1" applyFont="1" applyBorder="1" applyAlignment="1">
      <alignment horizontal="center" vertical="center" shrinkToFit="1"/>
    </xf>
    <xf numFmtId="41" fontId="51" fillId="0" borderId="0" xfId="2081" applyNumberFormat="1" applyFont="1" applyBorder="1" applyAlignment="1">
      <alignment horizontal="right" vertical="center" shrinkToFit="1"/>
    </xf>
    <xf numFmtId="41" fontId="51" fillId="0" borderId="0" xfId="2081" applyNumberFormat="1" applyFont="1" applyBorder="1" applyAlignment="1">
      <alignment vertical="center"/>
    </xf>
    <xf numFmtId="41" fontId="51" fillId="0" borderId="0" xfId="2081" applyNumberFormat="1" applyFont="1" applyBorder="1" applyAlignment="1">
      <alignment vertical="center" shrinkToFit="1"/>
    </xf>
    <xf numFmtId="41" fontId="51" fillId="0" borderId="0" xfId="2081" applyNumberFormat="1" applyFont="1" applyBorder="1" applyAlignment="1">
      <alignment horizontal="left" vertical="center"/>
    </xf>
    <xf numFmtId="41" fontId="137" fillId="0" borderId="24" xfId="2078" quotePrefix="1" applyFont="1" applyBorder="1" applyAlignment="1">
      <alignment horizontal="left" vertical="center" shrinkToFit="1"/>
    </xf>
    <xf numFmtId="41" fontId="17" fillId="0" borderId="4" xfId="2081" applyNumberFormat="1" applyFont="1" applyFill="1" applyBorder="1" applyAlignment="1">
      <alignment horizontal="left" vertical="center"/>
    </xf>
    <xf numFmtId="0" fontId="17" fillId="0" borderId="4" xfId="2281" applyFont="1" applyFill="1" applyBorder="1" applyAlignment="1">
      <alignment horizontal="center" vertical="center" shrinkToFit="1"/>
    </xf>
    <xf numFmtId="233" fontId="17" fillId="0" borderId="4" xfId="2081" applyNumberFormat="1" applyFont="1" applyFill="1" applyBorder="1" applyAlignment="1">
      <alignment horizontal="center" vertical="center" shrinkToFit="1"/>
    </xf>
    <xf numFmtId="41" fontId="17" fillId="0" borderId="4" xfId="2081" applyNumberFormat="1" applyFont="1" applyFill="1" applyBorder="1" applyAlignment="1">
      <alignment horizontal="center" vertical="center" shrinkToFit="1"/>
    </xf>
    <xf numFmtId="41" fontId="17" fillId="0" borderId="4" xfId="2081" applyNumberFormat="1" applyFont="1" applyFill="1" applyBorder="1" applyAlignment="1">
      <alignment horizontal="right" vertical="center" shrinkToFit="1"/>
    </xf>
    <xf numFmtId="41" fontId="51" fillId="0" borderId="0" xfId="2081" applyFont="1" applyFill="1" applyBorder="1" applyAlignment="1">
      <alignment horizontal="center" vertical="center" shrinkToFit="1"/>
    </xf>
    <xf numFmtId="0" fontId="17" fillId="0" borderId="4" xfId="2282" applyNumberFormat="1" applyFont="1" applyFill="1" applyBorder="1" applyAlignment="1">
      <alignment horizontal="left" vertical="center"/>
    </xf>
    <xf numFmtId="0" fontId="72" fillId="0" borderId="4" xfId="2269" applyFont="1" applyFill="1" applyBorder="1" applyAlignment="1">
      <alignment horizontal="left" vertical="center" shrinkToFit="1"/>
    </xf>
    <xf numFmtId="41" fontId="17" fillId="0" borderId="4" xfId="2082" applyFont="1" applyFill="1" applyBorder="1" applyAlignment="1">
      <alignment horizontal="right" vertical="center" shrinkToFit="1"/>
    </xf>
    <xf numFmtId="3" fontId="72" fillId="0" borderId="4" xfId="2269" applyNumberFormat="1" applyFont="1" applyFill="1" applyBorder="1" applyAlignment="1">
      <alignment horizontal="right" vertical="center" shrinkToFit="1"/>
    </xf>
    <xf numFmtId="0" fontId="72" fillId="0" borderId="4" xfId="2269" applyFont="1" applyFill="1" applyBorder="1" applyAlignment="1">
      <alignment horizontal="left" vertical="center"/>
    </xf>
    <xf numFmtId="0" fontId="72" fillId="0" borderId="4" xfId="2269" applyFont="1" applyFill="1" applyBorder="1" applyAlignment="1">
      <alignment horizontal="center" vertical="center" shrinkToFit="1"/>
    </xf>
    <xf numFmtId="0" fontId="17" fillId="0" borderId="4" xfId="2282" applyNumberFormat="1" applyFont="1" applyFill="1" applyBorder="1" applyAlignment="1">
      <alignment horizontal="left" vertical="center" shrinkToFit="1"/>
    </xf>
    <xf numFmtId="176" fontId="17" fillId="0" borderId="4" xfId="2081" applyNumberFormat="1" applyFont="1" applyFill="1" applyBorder="1" applyAlignment="1">
      <alignment horizontal="center" vertical="center" shrinkToFit="1"/>
    </xf>
    <xf numFmtId="10" fontId="139" fillId="0" borderId="27" xfId="2012" applyNumberFormat="1" applyFont="1" applyBorder="1" applyAlignment="1">
      <alignment vertical="center" shrinkToFit="1"/>
    </xf>
    <xf numFmtId="10" fontId="139" fillId="0" borderId="4" xfId="2012" applyNumberFormat="1" applyFont="1" applyBorder="1" applyAlignment="1">
      <alignment vertical="center" shrinkToFit="1"/>
    </xf>
    <xf numFmtId="210" fontId="137" fillId="0" borderId="4" xfId="2078" applyNumberFormat="1" applyFont="1" applyBorder="1" applyAlignment="1">
      <alignment horizontal="right" vertical="center" shrinkToFit="1"/>
    </xf>
    <xf numFmtId="0" fontId="20" fillId="0" borderId="0" xfId="0" applyFont="1" applyAlignment="1">
      <alignment vertical="center"/>
    </xf>
    <xf numFmtId="0" fontId="57" fillId="0" borderId="27" xfId="2283" applyFont="1" applyFill="1" applyBorder="1" applyAlignment="1" applyProtection="1">
      <alignment vertical="center"/>
    </xf>
    <xf numFmtId="0" fontId="57" fillId="0" borderId="7" xfId="2283" applyFont="1" applyFill="1" applyBorder="1" applyAlignment="1" applyProtection="1">
      <alignment vertical="center"/>
    </xf>
    <xf numFmtId="0" fontId="57" fillId="0" borderId="3" xfId="2283" applyFont="1" applyFill="1" applyBorder="1" applyAlignment="1" applyProtection="1">
      <alignment vertical="center"/>
    </xf>
    <xf numFmtId="0" fontId="67" fillId="0" borderId="27" xfId="2282" applyNumberFormat="1" applyFont="1" applyBorder="1" applyAlignment="1">
      <alignment horizontal="left" vertical="center"/>
    </xf>
    <xf numFmtId="3" fontId="120" fillId="0" borderId="4" xfId="2269" applyNumberFormat="1" applyFont="1" applyFill="1" applyBorder="1" applyAlignment="1">
      <alignment horizontal="right" vertical="center" shrinkToFit="1"/>
    </xf>
    <xf numFmtId="0" fontId="17" fillId="0" borderId="15" xfId="2282" applyNumberFormat="1" applyFont="1" applyFill="1" applyBorder="1" applyAlignment="1">
      <alignment horizontal="left" vertical="center"/>
    </xf>
    <xf numFmtId="41" fontId="17" fillId="0" borderId="15" xfId="2081" applyNumberFormat="1" applyFont="1" applyFill="1" applyBorder="1" applyAlignment="1">
      <alignment horizontal="center" vertical="center" shrinkToFit="1"/>
    </xf>
    <xf numFmtId="233" fontId="17" fillId="0" borderId="15" xfId="2081" applyNumberFormat="1" applyFont="1" applyFill="1" applyBorder="1" applyAlignment="1">
      <alignment horizontal="center" vertical="center" shrinkToFit="1"/>
    </xf>
    <xf numFmtId="41" fontId="17" fillId="0" borderId="15" xfId="2082" applyFont="1" applyFill="1" applyBorder="1" applyAlignment="1">
      <alignment horizontal="right" vertical="center" shrinkToFit="1"/>
    </xf>
    <xf numFmtId="41" fontId="33" fillId="0" borderId="4" xfId="2081" applyNumberFormat="1" applyFont="1" applyBorder="1" applyAlignment="1">
      <alignment horizontal="center" vertical="center" shrinkToFit="1"/>
    </xf>
    <xf numFmtId="41" fontId="33" fillId="0" borderId="4" xfId="2081" applyNumberFormat="1" applyFont="1" applyBorder="1" applyAlignment="1">
      <alignment horizontal="right" vertical="center" shrinkToFit="1"/>
    </xf>
    <xf numFmtId="0" fontId="17" fillId="31" borderId="2" xfId="2283" applyFont="1" applyFill="1" applyBorder="1" applyAlignment="1" applyProtection="1">
      <alignment horizontal="left" vertical="center"/>
    </xf>
    <xf numFmtId="0" fontId="17" fillId="31" borderId="4" xfId="2283" applyFont="1" applyFill="1" applyBorder="1" applyAlignment="1">
      <alignment vertical="center"/>
    </xf>
    <xf numFmtId="0" fontId="17" fillId="31" borderId="4" xfId="2283" applyFont="1" applyFill="1" applyBorder="1" applyAlignment="1">
      <alignment horizontal="left" vertical="center"/>
    </xf>
    <xf numFmtId="41" fontId="17" fillId="0" borderId="24" xfId="2081" applyNumberFormat="1" applyFont="1" applyFill="1" applyBorder="1" applyAlignment="1">
      <alignment horizontal="center" vertical="center" shrinkToFit="1"/>
    </xf>
    <xf numFmtId="41" fontId="17" fillId="0" borderId="24" xfId="2082" applyFont="1" applyFill="1" applyBorder="1" applyAlignment="1">
      <alignment horizontal="right" vertical="center" shrinkToFit="1"/>
    </xf>
    <xf numFmtId="0" fontId="17" fillId="0" borderId="4" xfId="2282" applyNumberFormat="1" applyFont="1" applyBorder="1" applyAlignment="1">
      <alignment horizontal="center" vertical="center"/>
    </xf>
    <xf numFmtId="41" fontId="51" fillId="0" borderId="4" xfId="2081" applyFont="1" applyFill="1" applyBorder="1" applyAlignment="1">
      <alignment horizontal="center" vertical="center" shrinkToFit="1"/>
    </xf>
    <xf numFmtId="0" fontId="67" fillId="0" borderId="27" xfId="2282" applyNumberFormat="1" applyFont="1" applyBorder="1" applyAlignment="1">
      <alignment horizontal="center" vertical="center"/>
    </xf>
    <xf numFmtId="0" fontId="17" fillId="0" borderId="28" xfId="2282" applyNumberFormat="1" applyFont="1" applyFill="1" applyBorder="1" applyAlignment="1">
      <alignment horizontal="left" vertical="center"/>
    </xf>
    <xf numFmtId="233" fontId="17" fillId="0" borderId="1" xfId="2081" applyNumberFormat="1" applyFont="1" applyFill="1" applyBorder="1" applyAlignment="1">
      <alignment horizontal="center" vertical="center" shrinkToFit="1"/>
    </xf>
    <xf numFmtId="0" fontId="17" fillId="0" borderId="4" xfId="2282" applyNumberFormat="1" applyFont="1" applyBorder="1" applyAlignment="1">
      <alignment horizontal="left" vertical="center" indent="2"/>
    </xf>
    <xf numFmtId="41" fontId="17" fillId="31" borderId="4" xfId="2081" applyNumberFormat="1" applyFont="1" applyFill="1" applyBorder="1" applyAlignment="1">
      <alignment horizontal="center" vertical="center" shrinkToFit="1"/>
    </xf>
    <xf numFmtId="41" fontId="144" fillId="31" borderId="4" xfId="2081" applyNumberFormat="1" applyFont="1" applyFill="1" applyBorder="1" applyAlignment="1">
      <alignment horizontal="center" vertical="center" shrinkToFit="1"/>
    </xf>
    <xf numFmtId="0" fontId="124" fillId="0" borderId="4" xfId="2269" applyFont="1" applyFill="1" applyBorder="1" applyAlignment="1">
      <alignment horizontal="left" vertical="center" shrinkToFit="1"/>
    </xf>
    <xf numFmtId="0" fontId="17" fillId="31" borderId="4" xfId="2266" applyFont="1" applyFill="1" applyBorder="1" applyAlignment="1" applyProtection="1">
      <alignment horizontal="center" vertical="center"/>
    </xf>
    <xf numFmtId="0" fontId="124" fillId="0" borderId="4" xfId="2269" quotePrefix="1" applyFont="1" applyFill="1" applyBorder="1" applyAlignment="1">
      <alignment horizontal="left" vertical="center" shrinkToFit="1"/>
    </xf>
    <xf numFmtId="178" fontId="17" fillId="31" borderId="4" xfId="2266" applyNumberFormat="1" applyFont="1" applyFill="1" applyBorder="1" applyAlignment="1" applyProtection="1">
      <alignment vertical="center"/>
    </xf>
    <xf numFmtId="227" fontId="17" fillId="31" borderId="4" xfId="2266" applyNumberFormat="1" applyFont="1" applyFill="1" applyBorder="1" applyAlignment="1" applyProtection="1">
      <alignment vertical="center"/>
    </xf>
    <xf numFmtId="180" fontId="17" fillId="31" borderId="4" xfId="2079" applyFont="1" applyFill="1" applyBorder="1" applyAlignment="1">
      <alignment vertical="center"/>
    </xf>
    <xf numFmtId="180" fontId="17" fillId="31" borderId="4" xfId="2079" applyFont="1" applyFill="1" applyBorder="1" applyAlignment="1" applyProtection="1">
      <alignment vertical="center"/>
    </xf>
    <xf numFmtId="313" fontId="17" fillId="31" borderId="4" xfId="2266" applyNumberFormat="1" applyFont="1" applyFill="1" applyBorder="1" applyAlignment="1" applyProtection="1">
      <alignment vertical="center"/>
    </xf>
    <xf numFmtId="0" fontId="17" fillId="31" borderId="4" xfId="2266" applyFont="1" applyFill="1" applyBorder="1" applyAlignment="1">
      <alignment horizontal="center" vertical="center" shrinkToFit="1"/>
    </xf>
    <xf numFmtId="0" fontId="17" fillId="31" borderId="4" xfId="2266" applyFont="1" applyFill="1" applyBorder="1" applyAlignment="1" applyProtection="1">
      <alignment horizontal="distributed" vertical="center"/>
    </xf>
    <xf numFmtId="3" fontId="17" fillId="0" borderId="4" xfId="2269" applyNumberFormat="1" applyFont="1" applyFill="1" applyBorder="1" applyAlignment="1">
      <alignment horizontal="right" vertical="center" shrinkToFit="1"/>
    </xf>
    <xf numFmtId="3" fontId="123" fillId="0" borderId="4" xfId="2269" applyNumberFormat="1" applyFont="1" applyFill="1" applyBorder="1" applyAlignment="1">
      <alignment horizontal="right" vertical="center" shrinkToFit="1"/>
    </xf>
    <xf numFmtId="0" fontId="123" fillId="0" borderId="4" xfId="2269" applyFont="1" applyFill="1" applyBorder="1" applyAlignment="1">
      <alignment horizontal="left" vertical="center" shrinkToFit="1"/>
    </xf>
    <xf numFmtId="3" fontId="124" fillId="0" borderId="4" xfId="2269" applyNumberFormat="1" applyFont="1" applyFill="1" applyBorder="1" applyAlignment="1">
      <alignment horizontal="right" vertical="center" shrinkToFit="1"/>
    </xf>
    <xf numFmtId="0" fontId="123" fillId="0" borderId="4" xfId="2269" quotePrefix="1" applyFont="1" applyFill="1" applyBorder="1" applyAlignment="1">
      <alignment horizontal="left" vertical="center" shrinkToFit="1"/>
    </xf>
    <xf numFmtId="41" fontId="51" fillId="0" borderId="0" xfId="2081" applyNumberFormat="1" applyFont="1" applyFill="1" applyBorder="1" applyAlignment="1">
      <alignment horizontal="center" vertical="center" shrinkToFit="1"/>
    </xf>
    <xf numFmtId="210" fontId="51" fillId="0" borderId="0" xfId="2081" applyNumberFormat="1" applyFont="1" applyFill="1" applyBorder="1" applyAlignment="1">
      <alignment horizontal="center" vertical="center" shrinkToFit="1"/>
    </xf>
    <xf numFmtId="41" fontId="51" fillId="0" borderId="0" xfId="2081" applyNumberFormat="1" applyFont="1" applyFill="1" applyBorder="1" applyAlignment="1">
      <alignment horizontal="right" vertical="center" shrinkToFit="1"/>
    </xf>
    <xf numFmtId="180" fontId="51" fillId="0" borderId="0" xfId="2198" applyNumberFormat="1" applyFont="1" applyFill="1" applyBorder="1" applyAlignment="1">
      <alignment horizontal="center" vertical="center"/>
    </xf>
    <xf numFmtId="314" fontId="17" fillId="0" borderId="4" xfId="2081" applyNumberFormat="1" applyFont="1" applyBorder="1" applyAlignment="1">
      <alignment horizontal="center" vertical="center" shrinkToFit="1"/>
    </xf>
    <xf numFmtId="0" fontId="17" fillId="0" borderId="4" xfId="2282" quotePrefix="1" applyNumberFormat="1" applyFont="1" applyBorder="1" applyAlignment="1">
      <alignment horizontal="left" vertical="center" indent="2"/>
    </xf>
    <xf numFmtId="234" fontId="122" fillId="0" borderId="4" xfId="2028" applyNumberFormat="1" applyFont="1" applyBorder="1" applyAlignment="1">
      <alignment horizontal="center" vertical="center" shrinkToFit="1"/>
    </xf>
    <xf numFmtId="178" fontId="17" fillId="31" borderId="1" xfId="2266" applyNumberFormat="1" applyFont="1" applyFill="1" applyBorder="1" applyAlignment="1" applyProtection="1">
      <alignment vertical="center"/>
    </xf>
    <xf numFmtId="180" fontId="17" fillId="31" borderId="24" xfId="2079" applyFont="1" applyFill="1" applyBorder="1" applyAlignment="1" applyProtection="1">
      <alignment vertical="center"/>
    </xf>
    <xf numFmtId="0" fontId="17" fillId="31" borderId="24" xfId="2266" applyFont="1" applyFill="1" applyBorder="1" applyAlignment="1" applyProtection="1">
      <alignment horizontal="center" vertical="center"/>
    </xf>
    <xf numFmtId="0" fontId="17" fillId="31" borderId="28" xfId="2266" applyFont="1" applyFill="1" applyBorder="1" applyAlignment="1" applyProtection="1">
      <alignment horizontal="distributed" vertical="center"/>
    </xf>
    <xf numFmtId="0" fontId="125" fillId="31" borderId="0" xfId="2285" applyFont="1" applyFill="1">
      <alignment vertical="center"/>
    </xf>
    <xf numFmtId="315" fontId="126" fillId="31" borderId="0" xfId="2285" applyNumberFormat="1" applyFont="1" applyFill="1">
      <alignment vertical="center"/>
    </xf>
    <xf numFmtId="0" fontId="125" fillId="31" borderId="0" xfId="2285" applyFont="1" applyFill="1" applyBorder="1">
      <alignment vertical="center"/>
    </xf>
    <xf numFmtId="0" fontId="145" fillId="31" borderId="29" xfId="2285" applyFont="1" applyFill="1" applyBorder="1" applyAlignment="1">
      <alignment horizontal="left" vertical="center"/>
    </xf>
    <xf numFmtId="0" fontId="145" fillId="31" borderId="9" xfId="2285" applyFont="1" applyFill="1" applyBorder="1" applyAlignment="1">
      <alignment horizontal="left" vertical="center"/>
    </xf>
    <xf numFmtId="0" fontId="145" fillId="31" borderId="9" xfId="2285" applyFont="1" applyFill="1" applyBorder="1" applyAlignment="1">
      <alignment horizontal="left"/>
    </xf>
    <xf numFmtId="0" fontId="145" fillId="31" borderId="30" xfId="2285" applyFont="1" applyFill="1" applyBorder="1" applyAlignment="1">
      <alignment vertical="center"/>
    </xf>
    <xf numFmtId="0" fontId="145" fillId="31" borderId="31" xfId="2285" applyFont="1" applyFill="1" applyBorder="1" applyAlignment="1">
      <alignment horizontal="left" vertical="center"/>
    </xf>
    <xf numFmtId="0" fontId="145" fillId="31" borderId="0" xfId="2285" applyFont="1" applyFill="1" applyBorder="1">
      <alignment vertical="center"/>
    </xf>
    <xf numFmtId="0" fontId="146" fillId="31" borderId="0" xfId="2285" applyFont="1" applyFill="1" applyBorder="1" applyAlignment="1">
      <alignment horizontal="left" vertical="center"/>
    </xf>
    <xf numFmtId="0" fontId="145" fillId="31" borderId="0" xfId="2285" applyFont="1" applyFill="1" applyBorder="1" applyAlignment="1">
      <alignment horizontal="left" vertical="center"/>
    </xf>
    <xf numFmtId="0" fontId="146" fillId="31" borderId="0" xfId="2286" applyFont="1" applyFill="1" applyBorder="1" applyAlignment="1">
      <alignment vertical="center"/>
    </xf>
    <xf numFmtId="0" fontId="145" fillId="31" borderId="0" xfId="2284" applyFont="1" applyFill="1" applyBorder="1" applyAlignment="1">
      <alignment horizontal="right" vertical="center"/>
    </xf>
    <xf numFmtId="0" fontId="145" fillId="31" borderId="32" xfId="2285" applyFont="1" applyFill="1" applyBorder="1" applyAlignment="1">
      <alignment vertical="center"/>
    </xf>
    <xf numFmtId="316" fontId="16" fillId="0" borderId="0" xfId="0" applyNumberFormat="1" applyFont="1" applyFill="1" applyBorder="1" applyAlignment="1">
      <alignment vertical="center"/>
    </xf>
    <xf numFmtId="318" fontId="145" fillId="0" borderId="0" xfId="0" applyNumberFormat="1" applyFont="1" applyFill="1" applyBorder="1" applyAlignment="1">
      <alignment horizontal="left" vertical="center"/>
    </xf>
    <xf numFmtId="319" fontId="147" fillId="0" borderId="0" xfId="0" applyNumberFormat="1" applyFont="1" applyFill="1" applyBorder="1" applyAlignment="1">
      <alignment horizontal="left" vertical="center"/>
    </xf>
    <xf numFmtId="0" fontId="145" fillId="31" borderId="0" xfId="0" applyFont="1" applyFill="1" applyBorder="1" applyAlignment="1">
      <alignment vertical="center"/>
    </xf>
    <xf numFmtId="3" fontId="145" fillId="31" borderId="0" xfId="2284" applyNumberFormat="1" applyFont="1" applyFill="1" applyBorder="1" applyAlignment="1">
      <alignment horizontal="left" vertical="center"/>
    </xf>
    <xf numFmtId="0" fontId="145" fillId="31" borderId="0" xfId="2284" applyFont="1" applyFill="1" applyBorder="1" applyAlignment="1">
      <alignment horizontal="left" vertical="center"/>
    </xf>
    <xf numFmtId="0" fontId="145" fillId="31" borderId="0" xfId="2284" applyFont="1" applyFill="1" applyBorder="1" applyAlignment="1">
      <alignment vertical="center"/>
    </xf>
    <xf numFmtId="0" fontId="145" fillId="31" borderId="31" xfId="2285" applyFont="1" applyFill="1" applyBorder="1" applyAlignment="1">
      <alignment vertical="center"/>
    </xf>
    <xf numFmtId="0" fontId="145" fillId="31" borderId="0" xfId="2285" applyFont="1" applyFill="1" applyBorder="1" applyAlignment="1">
      <alignment vertical="center"/>
    </xf>
    <xf numFmtId="0" fontId="145" fillId="31" borderId="31" xfId="2285" applyFont="1" applyFill="1" applyBorder="1">
      <alignment vertical="center"/>
    </xf>
    <xf numFmtId="0" fontId="145" fillId="31" borderId="32" xfId="2285" applyFont="1" applyFill="1" applyBorder="1">
      <alignment vertical="center"/>
    </xf>
    <xf numFmtId="0" fontId="148" fillId="31" borderId="0" xfId="2285" applyFont="1" applyFill="1" applyBorder="1" applyAlignment="1">
      <alignment horizontal="center" vertical="center"/>
    </xf>
    <xf numFmtId="0" fontId="148" fillId="31" borderId="33" xfId="2285" applyFont="1" applyFill="1" applyBorder="1" applyAlignment="1">
      <alignment horizontal="center" vertical="center"/>
    </xf>
    <xf numFmtId="210" fontId="118" fillId="0" borderId="0" xfId="2078" applyNumberFormat="1" applyFont="1" applyFill="1" applyAlignment="1"/>
    <xf numFmtId="210" fontId="0" fillId="0" borderId="0" xfId="2078" applyNumberFormat="1" applyFont="1" applyAlignment="1">
      <alignment vertical="center"/>
    </xf>
    <xf numFmtId="0" fontId="0" fillId="0" borderId="4" xfId="0" applyBorder="1" applyAlignment="1">
      <alignment horizontal="center" vertical="center"/>
    </xf>
    <xf numFmtId="41" fontId="0" fillId="0" borderId="4" xfId="2078" applyFont="1" applyBorder="1" applyAlignment="1">
      <alignment horizontal="center" vertical="center"/>
    </xf>
    <xf numFmtId="0" fontId="118" fillId="0" borderId="0" xfId="2271" applyFont="1" applyFill="1" applyAlignment="1"/>
    <xf numFmtId="0" fontId="1" fillId="0" borderId="0" xfId="0" applyFont="1" applyAlignment="1">
      <alignment vertical="center"/>
    </xf>
    <xf numFmtId="210" fontId="1" fillId="0" borderId="0" xfId="2078" applyNumberFormat="1" applyFont="1" applyAlignment="1">
      <alignment vertical="center"/>
    </xf>
    <xf numFmtId="0" fontId="128" fillId="0" borderId="0" xfId="2271" applyFont="1" applyFill="1" applyAlignment="1"/>
    <xf numFmtId="0" fontId="142" fillId="32" borderId="34" xfId="2271" applyFont="1" applyFill="1" applyBorder="1" applyAlignment="1">
      <alignment horizontal="center" vertical="center"/>
    </xf>
    <xf numFmtId="0" fontId="142" fillId="32" borderId="35" xfId="2271" applyFont="1" applyFill="1" applyBorder="1" applyAlignment="1">
      <alignment horizontal="center" vertical="center"/>
    </xf>
    <xf numFmtId="210" fontId="142" fillId="32" borderId="35" xfId="2078" applyNumberFormat="1" applyFont="1" applyFill="1" applyBorder="1" applyAlignment="1">
      <alignment horizontal="center" vertical="center"/>
    </xf>
    <xf numFmtId="210" fontId="142" fillId="32" borderId="36" xfId="2078" applyNumberFormat="1" applyFont="1" applyFill="1" applyBorder="1" applyAlignment="1">
      <alignment horizontal="center" vertical="center"/>
    </xf>
    <xf numFmtId="0" fontId="142" fillId="32" borderId="37" xfId="2271" applyFont="1" applyFill="1" applyBorder="1" applyAlignment="1">
      <alignment horizontal="center" vertical="center" wrapText="1"/>
    </xf>
    <xf numFmtId="0" fontId="118" fillId="0" borderId="13" xfId="2271" applyFont="1" applyBorder="1" applyAlignment="1">
      <alignment horizontal="center" vertical="center" wrapText="1"/>
    </xf>
    <xf numFmtId="210" fontId="118" fillId="0" borderId="13" xfId="2078" applyNumberFormat="1" applyFont="1" applyBorder="1" applyAlignment="1">
      <alignment horizontal="center" vertical="center"/>
    </xf>
    <xf numFmtId="0" fontId="118" fillId="0" borderId="38" xfId="2271" applyFont="1" applyBorder="1" applyAlignment="1">
      <alignment horizontal="center" vertical="center" wrapText="1"/>
    </xf>
    <xf numFmtId="210" fontId="118" fillId="0" borderId="38" xfId="2078" applyNumberFormat="1" applyFont="1" applyBorder="1" applyAlignment="1">
      <alignment horizontal="center" vertical="center"/>
    </xf>
    <xf numFmtId="210" fontId="118" fillId="0" borderId="39" xfId="2078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18" fillId="0" borderId="40" xfId="2271" applyFont="1" applyBorder="1" applyAlignment="1">
      <alignment horizontal="center" vertical="center" wrapText="1"/>
    </xf>
    <xf numFmtId="188" fontId="118" fillId="0" borderId="41" xfId="2271" applyNumberFormat="1" applyFont="1" applyBorder="1" applyAlignment="1">
      <alignment horizontal="center" vertical="center" wrapText="1"/>
    </xf>
    <xf numFmtId="0" fontId="118" fillId="0" borderId="42" xfId="2271" applyFont="1" applyBorder="1" applyAlignment="1">
      <alignment horizontal="center" vertical="center" wrapText="1"/>
    </xf>
    <xf numFmtId="188" fontId="118" fillId="0" borderId="43" xfId="2271" applyNumberFormat="1" applyFont="1" applyBorder="1" applyAlignment="1">
      <alignment horizontal="center" vertical="center" wrapText="1"/>
    </xf>
    <xf numFmtId="0" fontId="11" fillId="0" borderId="0" xfId="2280" applyFont="1" applyAlignment="1">
      <alignment vertical="center"/>
    </xf>
    <xf numFmtId="41" fontId="128" fillId="0" borderId="0" xfId="2078" applyFont="1" applyFill="1" applyAlignment="1">
      <alignment vertical="center"/>
    </xf>
    <xf numFmtId="0" fontId="128" fillId="0" borderId="0" xfId="2271" applyFont="1" applyFill="1" applyAlignment="1">
      <alignment vertical="center"/>
    </xf>
    <xf numFmtId="0" fontId="149" fillId="32" borderId="4" xfId="2271" applyFont="1" applyFill="1" applyBorder="1" applyAlignment="1">
      <alignment horizontal="center" vertical="center"/>
    </xf>
    <xf numFmtId="0" fontId="149" fillId="32" borderId="4" xfId="2271" applyFont="1" applyFill="1" applyBorder="1" applyAlignment="1">
      <alignment horizontal="center" vertical="center" wrapText="1"/>
    </xf>
    <xf numFmtId="0" fontId="128" fillId="0" borderId="4" xfId="2271" applyFont="1" applyBorder="1" applyAlignment="1">
      <alignment horizontal="center" vertical="center" wrapText="1"/>
    </xf>
    <xf numFmtId="41" fontId="128" fillId="0" borderId="4" xfId="2078" applyFont="1" applyBorder="1" applyAlignment="1">
      <alignment horizontal="center" vertical="center"/>
    </xf>
    <xf numFmtId="188" fontId="128" fillId="0" borderId="4" xfId="2271" applyNumberFormat="1" applyFont="1" applyBorder="1" applyAlignment="1">
      <alignment horizontal="center" vertical="center" wrapText="1"/>
    </xf>
    <xf numFmtId="0" fontId="128" fillId="0" borderId="24" xfId="2271" applyFont="1" applyBorder="1" applyAlignment="1">
      <alignment horizontal="center" vertical="center" wrapText="1"/>
    </xf>
    <xf numFmtId="41" fontId="128" fillId="0" borderId="24" xfId="2078" applyFont="1" applyBorder="1" applyAlignment="1">
      <alignment horizontal="center" vertical="center"/>
    </xf>
    <xf numFmtId="188" fontId="128" fillId="0" borderId="24" xfId="227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88" fontId="0" fillId="0" borderId="0" xfId="0" applyNumberFormat="1" applyAlignment="1">
      <alignment vertical="center"/>
    </xf>
    <xf numFmtId="41" fontId="127" fillId="0" borderId="4" xfId="2078" applyFont="1" applyBorder="1" applyAlignment="1">
      <alignment horizontal="center" vertical="center"/>
    </xf>
    <xf numFmtId="0" fontId="128" fillId="0" borderId="0" xfId="2271" applyFont="1" applyFill="1" applyAlignment="1">
      <alignment horizontal="right" vertical="center"/>
    </xf>
    <xf numFmtId="0" fontId="129" fillId="0" borderId="0" xfId="2273" applyFont="1" applyAlignment="1">
      <alignment horizontal="center" vertical="center"/>
    </xf>
    <xf numFmtId="0" fontId="129" fillId="0" borderId="0" xfId="2273" applyFont="1">
      <alignment vertical="center"/>
    </xf>
    <xf numFmtId="0" fontId="25" fillId="29" borderId="44" xfId="2273" applyFont="1" applyFill="1" applyBorder="1" applyAlignment="1">
      <alignment horizontal="center" vertical="center"/>
    </xf>
    <xf numFmtId="0" fontId="27" fillId="20" borderId="46" xfId="2273" quotePrefix="1" applyFont="1" applyFill="1" applyBorder="1" applyAlignment="1">
      <alignment horizontal="center" vertical="center"/>
    </xf>
    <xf numFmtId="0" fontId="27" fillId="20" borderId="49" xfId="2273" applyFont="1" applyFill="1" applyBorder="1" applyAlignment="1">
      <alignment horizontal="left" vertical="center"/>
    </xf>
    <xf numFmtId="320" fontId="13" fillId="20" borderId="49" xfId="2273" applyNumberFormat="1" applyFont="1" applyFill="1" applyBorder="1" applyAlignment="1">
      <alignment horizontal="center" vertical="center"/>
    </xf>
    <xf numFmtId="2" fontId="13" fillId="20" borderId="49" xfId="2273" applyNumberFormat="1" applyFont="1" applyFill="1" applyBorder="1" applyAlignment="1">
      <alignment horizontal="center" vertical="center" shrinkToFit="1"/>
    </xf>
    <xf numFmtId="0" fontId="13" fillId="20" borderId="49" xfId="2273" applyFont="1" applyFill="1" applyBorder="1" applyAlignment="1">
      <alignment horizontal="center" vertical="center" shrinkToFit="1"/>
    </xf>
    <xf numFmtId="227" fontId="13" fillId="20" borderId="49" xfId="2080" applyNumberFormat="1" applyFont="1" applyFill="1" applyBorder="1" applyAlignment="1">
      <alignment horizontal="center" vertical="center" shrinkToFit="1"/>
    </xf>
    <xf numFmtId="41" fontId="13" fillId="20" borderId="49" xfId="2080" applyFont="1" applyFill="1" applyBorder="1" applyAlignment="1">
      <alignment horizontal="center" vertical="center" shrinkToFit="1"/>
    </xf>
    <xf numFmtId="0" fontId="13" fillId="20" borderId="49" xfId="2273" applyFont="1" applyFill="1" applyBorder="1" applyAlignment="1">
      <alignment horizontal="center" vertical="center"/>
    </xf>
    <xf numFmtId="0" fontId="13" fillId="20" borderId="50" xfId="2273" applyFont="1" applyFill="1" applyBorder="1" applyAlignment="1">
      <alignment horizontal="center" vertical="center" shrinkToFit="1"/>
    </xf>
    <xf numFmtId="0" fontId="13" fillId="0" borderId="40" xfId="2273" applyFont="1" applyBorder="1" applyAlignment="1">
      <alignment horizontal="center" vertical="center"/>
    </xf>
    <xf numFmtId="2" fontId="13" fillId="0" borderId="13" xfId="2273" applyNumberFormat="1" applyFont="1" applyBorder="1" applyAlignment="1">
      <alignment horizontal="center" vertical="center" shrinkToFit="1"/>
    </xf>
    <xf numFmtId="0" fontId="13" fillId="0" borderId="13" xfId="2273" applyFont="1" applyBorder="1" applyAlignment="1">
      <alignment horizontal="center" vertical="center" shrinkToFit="1"/>
    </xf>
    <xf numFmtId="41" fontId="13" fillId="0" borderId="13" xfId="2080" applyFont="1" applyBorder="1" applyAlignment="1">
      <alignment horizontal="center" vertical="center" shrinkToFit="1"/>
    </xf>
    <xf numFmtId="41" fontId="13" fillId="0" borderId="13" xfId="2080" applyFont="1" applyBorder="1" applyAlignment="1">
      <alignment vertical="center" shrinkToFit="1"/>
    </xf>
    <xf numFmtId="0" fontId="13" fillId="0" borderId="13" xfId="2273" applyFont="1" applyBorder="1" applyAlignment="1">
      <alignment vertical="center" shrinkToFit="1"/>
    </xf>
    <xf numFmtId="0" fontId="13" fillId="0" borderId="41" xfId="2273" applyFont="1" applyBorder="1" applyAlignment="1">
      <alignment vertical="center" shrinkToFit="1"/>
    </xf>
    <xf numFmtId="228" fontId="129" fillId="0" borderId="0" xfId="2273" applyNumberFormat="1" applyFont="1">
      <alignment vertical="center"/>
    </xf>
    <xf numFmtId="0" fontId="129" fillId="0" borderId="4" xfId="2273" applyFont="1" applyBorder="1" applyAlignment="1">
      <alignment horizontal="center" vertical="center"/>
    </xf>
    <xf numFmtId="0" fontId="130" fillId="0" borderId="0" xfId="2273" applyFont="1">
      <alignment vertical="center"/>
    </xf>
    <xf numFmtId="43" fontId="130" fillId="0" borderId="4" xfId="2273" applyNumberFormat="1" applyFont="1" applyBorder="1" applyAlignment="1">
      <alignment horizontal="center" vertical="center"/>
    </xf>
    <xf numFmtId="189" fontId="13" fillId="0" borderId="13" xfId="2273" applyNumberFormat="1" applyFont="1" applyBorder="1" applyAlignment="1">
      <alignment horizontal="center" vertical="center" shrinkToFit="1"/>
    </xf>
    <xf numFmtId="0" fontId="13" fillId="0" borderId="41" xfId="2273" applyFont="1" applyBorder="1" applyAlignment="1">
      <alignment horizontal="center" vertical="center" shrinkToFit="1"/>
    </xf>
    <xf numFmtId="0" fontId="13" fillId="0" borderId="13" xfId="2288" quotePrefix="1" applyFont="1" applyBorder="1" applyAlignment="1">
      <alignment vertical="center"/>
    </xf>
    <xf numFmtId="41" fontId="13" fillId="0" borderId="13" xfId="2273" applyNumberFormat="1" applyFont="1" applyBorder="1" applyAlignment="1">
      <alignment vertical="center" shrinkToFit="1"/>
    </xf>
    <xf numFmtId="41" fontId="129" fillId="0" borderId="0" xfId="2273" applyNumberFormat="1" applyFont="1">
      <alignment vertical="center"/>
    </xf>
    <xf numFmtId="43" fontId="129" fillId="0" borderId="4" xfId="2273" applyNumberFormat="1" applyFont="1" applyBorder="1" applyAlignment="1">
      <alignment horizontal="center" vertical="center"/>
    </xf>
    <xf numFmtId="0" fontId="24" fillId="0" borderId="38" xfId="2273" applyFont="1" applyBorder="1" applyAlignment="1">
      <alignment horizontal="center" vertical="center"/>
    </xf>
    <xf numFmtId="41" fontId="13" fillId="0" borderId="38" xfId="2080" applyFont="1" applyBorder="1" applyAlignment="1">
      <alignment horizontal="center" vertical="center"/>
    </xf>
    <xf numFmtId="41" fontId="13" fillId="0" borderId="43" xfId="2080" applyFont="1" applyBorder="1" applyAlignment="1">
      <alignment horizontal="center" vertical="center"/>
    </xf>
    <xf numFmtId="0" fontId="130" fillId="0" borderId="0" xfId="2273" applyFont="1" applyAlignment="1">
      <alignment horizontal="center" vertical="center"/>
    </xf>
    <xf numFmtId="320" fontId="130" fillId="0" borderId="0" xfId="2273" applyNumberFormat="1" applyFont="1">
      <alignment vertical="center"/>
    </xf>
    <xf numFmtId="2" fontId="130" fillId="0" borderId="0" xfId="2273" applyNumberFormat="1" applyFont="1" applyAlignment="1">
      <alignment horizontal="center" vertical="center"/>
    </xf>
    <xf numFmtId="227" fontId="130" fillId="0" borderId="0" xfId="2080" applyNumberFormat="1" applyFont="1" applyAlignment="1">
      <alignment vertical="center"/>
    </xf>
    <xf numFmtId="41" fontId="130" fillId="0" borderId="0" xfId="2080" applyFont="1" applyAlignment="1">
      <alignment vertical="center"/>
    </xf>
    <xf numFmtId="41" fontId="142" fillId="0" borderId="0" xfId="2078" applyFont="1" applyAlignment="1">
      <alignment horizontal="center" vertical="center"/>
    </xf>
    <xf numFmtId="41" fontId="137" fillId="0" borderId="0" xfId="2078" applyFont="1" applyAlignment="1">
      <alignment horizontal="center" vertical="center"/>
    </xf>
    <xf numFmtId="41" fontId="138" fillId="0" borderId="0" xfId="2078" applyFont="1" applyAlignment="1">
      <alignment horizontal="center" vertical="center"/>
    </xf>
    <xf numFmtId="0" fontId="118" fillId="0" borderId="51" xfId="2271" applyFont="1" applyBorder="1" applyAlignment="1">
      <alignment horizontal="center" vertical="center" wrapText="1"/>
    </xf>
    <xf numFmtId="41" fontId="24" fillId="0" borderId="0" xfId="2078" applyFont="1" applyBorder="1" applyAlignment="1">
      <alignment horizontal="center" vertical="center"/>
    </xf>
    <xf numFmtId="41" fontId="1" fillId="0" borderId="0" xfId="2080" applyFont="1" applyAlignment="1">
      <alignment horizontal="center" vertical="center"/>
    </xf>
    <xf numFmtId="41" fontId="24" fillId="0" borderId="0" xfId="2080" applyFont="1" applyAlignment="1">
      <alignment horizontal="center" vertical="center"/>
    </xf>
    <xf numFmtId="41" fontId="13" fillId="0" borderId="0" xfId="2078" applyFont="1" applyBorder="1" applyAlignment="1">
      <alignment horizontal="center" vertical="center"/>
    </xf>
    <xf numFmtId="41" fontId="137" fillId="0" borderId="0" xfId="2078" applyFont="1" applyBorder="1" applyAlignment="1">
      <alignment horizontal="right" vertical="center"/>
    </xf>
    <xf numFmtId="41" fontId="13" fillId="0" borderId="0" xfId="2078" applyFont="1" applyBorder="1" applyAlignment="1">
      <alignment horizontal="right" vertical="center"/>
    </xf>
    <xf numFmtId="233" fontId="51" fillId="0" borderId="0" xfId="2081" applyNumberFormat="1" applyFont="1" applyFill="1" applyBorder="1" applyAlignment="1">
      <alignment horizontal="center" vertical="center" shrinkToFit="1"/>
    </xf>
    <xf numFmtId="41" fontId="142" fillId="0" borderId="4" xfId="2078" applyFont="1" applyBorder="1" applyAlignment="1">
      <alignment horizontal="center" vertical="center"/>
    </xf>
    <xf numFmtId="41" fontId="1" fillId="0" borderId="0" xfId="2078" applyFont="1" applyAlignment="1">
      <alignment horizontal="center" vertical="center"/>
    </xf>
    <xf numFmtId="185" fontId="27" fillId="0" borderId="4" xfId="2078" applyNumberFormat="1" applyFont="1" applyFill="1" applyBorder="1" applyAlignment="1">
      <alignment horizontal="right" vertical="center" shrinkToFit="1"/>
    </xf>
    <xf numFmtId="41" fontId="2" fillId="0" borderId="4" xfId="2078" applyFont="1" applyBorder="1" applyAlignment="1">
      <alignment horizontal="center" vertical="center"/>
    </xf>
    <xf numFmtId="10" fontId="136" fillId="0" borderId="4" xfId="2012" applyNumberFormat="1" applyFont="1" applyBorder="1" applyAlignment="1">
      <alignment horizontal="center" vertical="center"/>
    </xf>
    <xf numFmtId="286" fontId="136" fillId="0" borderId="4" xfId="2012" applyNumberFormat="1" applyFont="1" applyBorder="1" applyAlignment="1">
      <alignment horizontal="center" vertical="center"/>
    </xf>
    <xf numFmtId="323" fontId="24" fillId="0" borderId="0" xfId="2078" applyNumberFormat="1" applyFont="1" applyBorder="1" applyAlignment="1">
      <alignment horizontal="center" vertical="center"/>
    </xf>
    <xf numFmtId="41" fontId="24" fillId="33" borderId="0" xfId="2078" applyFont="1" applyFill="1" applyAlignment="1">
      <alignment horizontal="center" vertical="center"/>
    </xf>
    <xf numFmtId="323" fontId="150" fillId="33" borderId="0" xfId="2078" applyNumberFormat="1" applyFont="1" applyFill="1" applyBorder="1" applyAlignment="1">
      <alignment horizontal="center" vertical="center"/>
    </xf>
    <xf numFmtId="9" fontId="0" fillId="0" borderId="0" xfId="2012" applyFont="1" applyBorder="1"/>
    <xf numFmtId="9" fontId="0" fillId="0" borderId="4" xfId="2012" applyFont="1" applyBorder="1"/>
    <xf numFmtId="9" fontId="0" fillId="0" borderId="0" xfId="0" applyNumberFormat="1"/>
    <xf numFmtId="322" fontId="0" fillId="0" borderId="0" xfId="0" applyNumberFormat="1"/>
    <xf numFmtId="0" fontId="13" fillId="0" borderId="13" xfId="2273" applyFont="1" applyBorder="1">
      <alignment vertical="center"/>
    </xf>
    <xf numFmtId="41" fontId="142" fillId="0" borderId="0" xfId="2078" applyFont="1" applyBorder="1" applyAlignment="1">
      <alignment vertical="center"/>
    </xf>
    <xf numFmtId="49" fontId="1" fillId="0" borderId="4" xfId="2078" applyNumberFormat="1" applyFont="1" applyBorder="1" applyAlignment="1">
      <alignment horizontal="center" vertical="center"/>
    </xf>
    <xf numFmtId="41" fontId="13" fillId="0" borderId="4" xfId="2078" applyFont="1" applyBorder="1" applyAlignment="1">
      <alignment horizontal="left" vertical="distributed" wrapText="1"/>
    </xf>
    <xf numFmtId="49" fontId="1" fillId="0" borderId="4" xfId="2078" quotePrefix="1" applyNumberFormat="1" applyFont="1" applyBorder="1" applyAlignment="1">
      <alignment horizontal="center" vertical="center"/>
    </xf>
    <xf numFmtId="185" fontId="27" fillId="0" borderId="4" xfId="2078" applyNumberFormat="1" applyFont="1" applyBorder="1" applyAlignment="1">
      <alignment horizontal="centerContinuous" vertical="center"/>
    </xf>
    <xf numFmtId="41" fontId="12" fillId="0" borderId="4" xfId="2078" applyFont="1" applyBorder="1" applyAlignment="1">
      <alignment horizontal="center" vertical="center"/>
    </xf>
    <xf numFmtId="41" fontId="27" fillId="0" borderId="4" xfId="2078" applyFont="1" applyBorder="1" applyAlignment="1">
      <alignment horizontal="center" vertical="center"/>
    </xf>
    <xf numFmtId="185" fontId="27" fillId="0" borderId="4" xfId="2078" applyNumberFormat="1" applyFont="1" applyBorder="1" applyAlignment="1">
      <alignment horizontal="right" vertical="center" shrinkToFit="1"/>
    </xf>
    <xf numFmtId="185" fontId="27" fillId="0" borderId="4" xfId="2078" applyNumberFormat="1" applyFont="1" applyBorder="1" applyAlignment="1">
      <alignment vertical="center" shrinkToFit="1"/>
    </xf>
    <xf numFmtId="185" fontId="27" fillId="0" borderId="3" xfId="2078" applyNumberFormat="1" applyFont="1" applyBorder="1" applyAlignment="1">
      <alignment vertical="center" shrinkToFit="1"/>
    </xf>
    <xf numFmtId="2" fontId="135" fillId="20" borderId="49" xfId="2273" applyNumberFormat="1" applyFont="1" applyFill="1" applyBorder="1" applyAlignment="1">
      <alignment horizontal="center" vertical="center" shrinkToFit="1"/>
    </xf>
    <xf numFmtId="176" fontId="13" fillId="0" borderId="13" xfId="2080" applyNumberFormat="1" applyFont="1" applyBorder="1" applyAlignment="1">
      <alignment horizontal="center" vertical="center" shrinkToFit="1"/>
    </xf>
    <xf numFmtId="0" fontId="1" fillId="0" borderId="30" xfId="2273" applyFont="1" applyBorder="1" applyAlignment="1"/>
    <xf numFmtId="185" fontId="27" fillId="0" borderId="4" xfId="2078" applyNumberFormat="1" applyFont="1" applyBorder="1" applyAlignment="1">
      <alignment horizontal="left" vertical="center" shrinkToFit="1"/>
    </xf>
    <xf numFmtId="185" fontId="27" fillId="0" borderId="4" xfId="2078" quotePrefix="1" applyNumberFormat="1" applyFont="1" applyBorder="1" applyAlignment="1">
      <alignment horizontal="centerContinuous" vertical="center"/>
    </xf>
    <xf numFmtId="317" fontId="152" fillId="0" borderId="0" xfId="0" applyNumberFormat="1" applyFont="1" applyFill="1" applyBorder="1" applyAlignment="1">
      <alignment horizontal="right" vertical="center"/>
    </xf>
    <xf numFmtId="0" fontId="135" fillId="20" borderId="49" xfId="2273" applyFont="1" applyFill="1" applyBorder="1" applyAlignment="1">
      <alignment horizontal="center" vertical="center" shrinkToFit="1"/>
    </xf>
    <xf numFmtId="227" fontId="135" fillId="20" borderId="49" xfId="2080" applyNumberFormat="1" applyFont="1" applyFill="1" applyBorder="1" applyAlignment="1">
      <alignment horizontal="center" vertical="center" shrinkToFit="1"/>
    </xf>
    <xf numFmtId="41" fontId="135" fillId="20" borderId="49" xfId="2080" applyFont="1" applyFill="1" applyBorder="1" applyAlignment="1">
      <alignment horizontal="center" vertical="center" shrinkToFit="1"/>
    </xf>
    <xf numFmtId="0" fontId="135" fillId="20" borderId="49" xfId="2273" applyFont="1" applyFill="1" applyBorder="1" applyAlignment="1">
      <alignment horizontal="center" vertical="center"/>
    </xf>
    <xf numFmtId="0" fontId="135" fillId="20" borderId="50" xfId="2273" applyFont="1" applyFill="1" applyBorder="1" applyAlignment="1">
      <alignment horizontal="center" vertical="center" shrinkToFit="1"/>
    </xf>
    <xf numFmtId="2" fontId="134" fillId="0" borderId="13" xfId="2273" applyNumberFormat="1" applyFont="1" applyBorder="1" applyAlignment="1">
      <alignment horizontal="center" vertical="center" shrinkToFit="1"/>
    </xf>
    <xf numFmtId="0" fontId="134" fillId="0" borderId="13" xfId="2273" applyFont="1" applyBorder="1" applyAlignment="1">
      <alignment horizontal="center" vertical="center" shrinkToFit="1"/>
    </xf>
    <xf numFmtId="41" fontId="134" fillId="0" borderId="13" xfId="2080" applyFont="1" applyBorder="1" applyAlignment="1">
      <alignment horizontal="center" vertical="center" shrinkToFit="1"/>
    </xf>
    <xf numFmtId="41" fontId="134" fillId="0" borderId="13" xfId="2080" applyFont="1" applyBorder="1" applyAlignment="1">
      <alignment vertical="center" shrinkToFit="1"/>
    </xf>
    <xf numFmtId="0" fontId="134" fillId="0" borderId="13" xfId="2273" applyFont="1" applyBorder="1" applyAlignment="1">
      <alignment vertical="center" shrinkToFit="1"/>
    </xf>
    <xf numFmtId="0" fontId="134" fillId="0" borderId="13" xfId="2273" applyFont="1" applyBorder="1">
      <alignment vertical="center"/>
    </xf>
    <xf numFmtId="0" fontId="27" fillId="0" borderId="40" xfId="2273" applyFont="1" applyBorder="1" applyAlignment="1">
      <alignment horizontal="center" vertical="center"/>
    </xf>
    <xf numFmtId="41" fontId="27" fillId="0" borderId="13" xfId="2080" applyFont="1" applyBorder="1" applyAlignment="1">
      <alignment horizontal="center" vertical="center" shrinkToFit="1"/>
    </xf>
    <xf numFmtId="41" fontId="27" fillId="0" borderId="13" xfId="2080" applyFont="1" applyBorder="1" applyAlignment="1">
      <alignment vertical="center" shrinkToFit="1"/>
    </xf>
    <xf numFmtId="0" fontId="27" fillId="0" borderId="41" xfId="2273" applyFont="1" applyBorder="1" applyAlignment="1">
      <alignment horizontal="center" vertical="center" shrinkToFit="1"/>
    </xf>
    <xf numFmtId="0" fontId="27" fillId="0" borderId="40" xfId="2273" quotePrefix="1" applyFont="1" applyBorder="1" applyAlignment="1">
      <alignment horizontal="center" vertical="center"/>
    </xf>
    <xf numFmtId="0" fontId="27" fillId="0" borderId="13" xfId="2273" applyFont="1" applyBorder="1" applyAlignment="1">
      <alignment horizontal="center" vertical="center" shrinkToFit="1"/>
    </xf>
    <xf numFmtId="0" fontId="27" fillId="0" borderId="13" xfId="2273" applyFont="1" applyBorder="1" applyAlignment="1">
      <alignment vertical="center" shrinkToFit="1"/>
    </xf>
    <xf numFmtId="0" fontId="27" fillId="0" borderId="13" xfId="2273" applyFont="1" applyBorder="1">
      <alignment vertical="center"/>
    </xf>
    <xf numFmtId="0" fontId="27" fillId="0" borderId="41" xfId="2273" applyFont="1" applyBorder="1" applyAlignment="1">
      <alignment vertical="center" shrinkToFit="1"/>
    </xf>
    <xf numFmtId="41" fontId="138" fillId="0" borderId="0" xfId="2078" applyFont="1" applyAlignment="1">
      <alignment horizontal="center" vertical="center" shrinkToFit="1"/>
    </xf>
    <xf numFmtId="0" fontId="131" fillId="0" borderId="0" xfId="0" applyFont="1"/>
    <xf numFmtId="322" fontId="24" fillId="0" borderId="0" xfId="2080" applyNumberFormat="1" applyFont="1" applyAlignment="1">
      <alignment horizontal="center" vertical="center"/>
    </xf>
    <xf numFmtId="0" fontId="12" fillId="0" borderId="54" xfId="2273" applyFont="1" applyBorder="1" applyAlignment="1"/>
    <xf numFmtId="0" fontId="25" fillId="0" borderId="55" xfId="2273" applyFont="1" applyBorder="1" applyAlignment="1">
      <alignment horizontal="center" vertical="center"/>
    </xf>
    <xf numFmtId="41" fontId="27" fillId="0" borderId="55" xfId="2080" applyFont="1" applyBorder="1" applyAlignment="1">
      <alignment horizontal="center" vertical="center"/>
    </xf>
    <xf numFmtId="41" fontId="27" fillId="0" borderId="56" xfId="2080" applyFont="1" applyBorder="1" applyAlignment="1">
      <alignment horizontal="center" vertical="center"/>
    </xf>
    <xf numFmtId="41" fontId="13" fillId="0" borderId="4" xfId="2078" applyFont="1" applyBorder="1" applyAlignment="1">
      <alignment horizontal="center" vertical="center"/>
    </xf>
    <xf numFmtId="0" fontId="13" fillId="0" borderId="13" xfId="2273" applyFont="1" applyBorder="1">
      <alignment vertical="center"/>
    </xf>
    <xf numFmtId="0" fontId="13" fillId="0" borderId="52" xfId="2273" applyFont="1" applyBorder="1">
      <alignment vertical="center"/>
    </xf>
    <xf numFmtId="0" fontId="13" fillId="0" borderId="53" xfId="2273" applyFont="1" applyBorder="1">
      <alignment vertical="center"/>
    </xf>
    <xf numFmtId="0" fontId="27" fillId="0" borderId="40" xfId="2273" quotePrefix="1" applyFont="1" applyFill="1" applyBorder="1" applyAlignment="1">
      <alignment horizontal="center" vertical="center"/>
    </xf>
    <xf numFmtId="189" fontId="27" fillId="0" borderId="13" xfId="2273" applyNumberFormat="1" applyFont="1" applyFill="1" applyBorder="1" applyAlignment="1">
      <alignment horizontal="center" vertical="center" shrinkToFit="1"/>
    </xf>
    <xf numFmtId="0" fontId="27" fillId="0" borderId="13" xfId="2273" applyFont="1" applyFill="1" applyBorder="1" applyAlignment="1">
      <alignment horizontal="center" vertical="center" shrinkToFit="1"/>
    </xf>
    <xf numFmtId="41" fontId="27" fillId="0" borderId="13" xfId="2080" applyFont="1" applyFill="1" applyBorder="1" applyAlignment="1">
      <alignment vertical="center" shrinkToFit="1"/>
    </xf>
    <xf numFmtId="0" fontId="27" fillId="0" borderId="13" xfId="2273" applyFont="1" applyFill="1" applyBorder="1" applyAlignment="1">
      <alignment vertical="center" shrinkToFit="1"/>
    </xf>
    <xf numFmtId="0" fontId="27" fillId="0" borderId="13" xfId="2273" applyFont="1" applyFill="1" applyBorder="1">
      <alignment vertical="center"/>
    </xf>
    <xf numFmtId="0" fontId="27" fillId="0" borderId="41" xfId="2273" applyFont="1" applyFill="1" applyBorder="1" applyAlignment="1">
      <alignment horizontal="center" vertical="center" shrinkToFit="1"/>
    </xf>
    <xf numFmtId="0" fontId="130" fillId="0" borderId="0" xfId="2273" applyFont="1" applyFill="1">
      <alignment vertical="center"/>
    </xf>
    <xf numFmtId="43" fontId="130" fillId="0" borderId="4" xfId="2273" applyNumberFormat="1" applyFont="1" applyFill="1" applyBorder="1" applyAlignment="1">
      <alignment horizontal="center" vertical="center"/>
    </xf>
    <xf numFmtId="41" fontId="139" fillId="0" borderId="13" xfId="2080" applyFont="1" applyFill="1" applyBorder="1" applyAlignment="1">
      <alignment vertical="center" shrinkToFit="1"/>
    </xf>
    <xf numFmtId="0" fontId="13" fillId="0" borderId="40" xfId="2273" quotePrefix="1" applyFont="1" applyFill="1" applyBorder="1" applyAlignment="1">
      <alignment horizontal="center" vertical="center"/>
    </xf>
    <xf numFmtId="189" fontId="13" fillId="0" borderId="13" xfId="2273" applyNumberFormat="1" applyFont="1" applyFill="1" applyBorder="1" applyAlignment="1">
      <alignment horizontal="center" vertical="center" shrinkToFit="1"/>
    </xf>
    <xf numFmtId="0" fontId="13" fillId="0" borderId="13" xfId="2273" applyFont="1" applyFill="1" applyBorder="1" applyAlignment="1">
      <alignment horizontal="center" vertical="center" shrinkToFit="1"/>
    </xf>
    <xf numFmtId="41" fontId="137" fillId="0" borderId="13" xfId="2080" applyFont="1" applyFill="1" applyBorder="1" applyAlignment="1">
      <alignment vertical="center" shrinkToFit="1"/>
    </xf>
    <xf numFmtId="41" fontId="13" fillId="0" borderId="13" xfId="2080" applyFont="1" applyFill="1" applyBorder="1" applyAlignment="1">
      <alignment vertical="center" shrinkToFit="1"/>
    </xf>
    <xf numFmtId="0" fontId="13" fillId="0" borderId="13" xfId="2273" applyFont="1" applyFill="1" applyBorder="1" applyAlignment="1">
      <alignment vertical="center" shrinkToFit="1"/>
    </xf>
    <xf numFmtId="0" fontId="13" fillId="0" borderId="13" xfId="2273" applyFont="1" applyFill="1" applyBorder="1">
      <alignment vertical="center"/>
    </xf>
    <xf numFmtId="0" fontId="13" fillId="0" borderId="41" xfId="2273" applyFont="1" applyFill="1" applyBorder="1" applyAlignment="1">
      <alignment horizontal="center" vertical="center" shrinkToFit="1"/>
    </xf>
    <xf numFmtId="0" fontId="13" fillId="0" borderId="40" xfId="2273" applyFont="1" applyFill="1" applyBorder="1" applyAlignment="1">
      <alignment horizontal="center" vertical="center"/>
    </xf>
    <xf numFmtId="0" fontId="13" fillId="0" borderId="52" xfId="2273" applyFont="1" applyFill="1" applyBorder="1">
      <alignment vertical="center"/>
    </xf>
    <xf numFmtId="0" fontId="13" fillId="0" borderId="53" xfId="2273" applyFont="1" applyFill="1" applyBorder="1">
      <alignment vertical="center"/>
    </xf>
    <xf numFmtId="41" fontId="137" fillId="0" borderId="13" xfId="2080" applyFont="1" applyBorder="1" applyAlignment="1">
      <alignment vertical="center" shrinkToFit="1"/>
    </xf>
    <xf numFmtId="0" fontId="135" fillId="0" borderId="13" xfId="2273" applyFont="1" applyBorder="1">
      <alignment vertical="center"/>
    </xf>
    <xf numFmtId="41" fontId="135" fillId="0" borderId="13" xfId="2080" applyFont="1" applyBorder="1" applyAlignment="1">
      <alignment vertical="center" shrinkToFit="1"/>
    </xf>
    <xf numFmtId="0" fontId="135" fillId="0" borderId="13" xfId="2273" applyFont="1" applyBorder="1" applyAlignment="1">
      <alignment vertical="center" shrinkToFit="1"/>
    </xf>
    <xf numFmtId="0" fontId="135" fillId="0" borderId="41" xfId="2273" applyFont="1" applyBorder="1" applyAlignment="1">
      <alignment horizontal="center" vertical="center" shrinkToFit="1"/>
    </xf>
    <xf numFmtId="41" fontId="13" fillId="0" borderId="27" xfId="2078" applyFont="1" applyBorder="1" applyAlignment="1">
      <alignment horizontal="right" vertical="center"/>
    </xf>
    <xf numFmtId="41" fontId="27" fillId="0" borderId="27" xfId="2078" applyFont="1" applyBorder="1" applyAlignment="1">
      <alignment horizontal="right" vertical="center"/>
    </xf>
    <xf numFmtId="41" fontId="136" fillId="0" borderId="0" xfId="2080" applyFont="1" applyBorder="1" applyAlignment="1">
      <alignment horizontal="center" vertical="center"/>
    </xf>
    <xf numFmtId="41" fontId="136" fillId="0" borderId="0" xfId="2078" applyFont="1" applyBorder="1" applyAlignment="1">
      <alignment horizontal="center" vertical="center"/>
    </xf>
    <xf numFmtId="41" fontId="1" fillId="0" borderId="0" xfId="2078" applyFont="1" applyBorder="1" applyAlignment="1">
      <alignment vertical="center"/>
    </xf>
    <xf numFmtId="41" fontId="142" fillId="0" borderId="0" xfId="2078" applyFont="1" applyBorder="1" applyAlignment="1">
      <alignment horizontal="left" vertical="center"/>
    </xf>
    <xf numFmtId="41" fontId="142" fillId="0" borderId="0" xfId="2078" applyFont="1" applyBorder="1" applyAlignment="1">
      <alignment horizontal="center" vertical="center"/>
    </xf>
    <xf numFmtId="41" fontId="1" fillId="0" borderId="0" xfId="2078" applyFont="1" applyBorder="1" applyAlignment="1">
      <alignment horizontal="center" vertical="center"/>
    </xf>
    <xf numFmtId="41" fontId="1" fillId="0" borderId="0" xfId="2080" applyFont="1" applyBorder="1" applyAlignment="1">
      <alignment horizontal="center" vertical="center"/>
    </xf>
    <xf numFmtId="3" fontId="0" fillId="0" borderId="0" xfId="0" applyNumberFormat="1" applyBorder="1"/>
    <xf numFmtId="322" fontId="137" fillId="0" borderId="0" xfId="2078" applyNumberFormat="1" applyFont="1" applyBorder="1" applyAlignment="1">
      <alignment horizontal="center" vertical="center"/>
    </xf>
    <xf numFmtId="41" fontId="13" fillId="0" borderId="0" xfId="2080" applyFont="1" applyBorder="1" applyAlignment="1">
      <alignment horizontal="center" vertical="center"/>
    </xf>
    <xf numFmtId="41" fontId="138" fillId="0" borderId="0" xfId="2078" applyFont="1" applyBorder="1" applyAlignment="1">
      <alignment horizontal="center" vertical="center"/>
    </xf>
    <xf numFmtId="41" fontId="24" fillId="0" borderId="0" xfId="2080" applyFont="1" applyBorder="1" applyAlignment="1">
      <alignment horizontal="center" vertical="center"/>
    </xf>
    <xf numFmtId="41" fontId="24" fillId="33" borderId="0" xfId="2078" applyFont="1" applyFill="1" applyBorder="1" applyAlignment="1">
      <alignment horizontal="center" vertical="center"/>
    </xf>
    <xf numFmtId="41" fontId="151" fillId="0" borderId="0" xfId="2078" applyFont="1" applyBorder="1" applyAlignment="1">
      <alignment vertical="center"/>
    </xf>
    <xf numFmtId="41" fontId="151" fillId="0" borderId="0" xfId="2078" applyFont="1" applyBorder="1" applyAlignment="1">
      <alignment horizontal="center" vertical="center"/>
    </xf>
    <xf numFmtId="176" fontId="151" fillId="0" borderId="0" xfId="2078" applyNumberFormat="1" applyFont="1" applyBorder="1" applyAlignment="1">
      <alignment horizontal="center" vertical="center"/>
    </xf>
    <xf numFmtId="41" fontId="151" fillId="0" borderId="0" xfId="2078" applyNumberFormat="1" applyFont="1" applyBorder="1" applyAlignment="1">
      <alignment horizontal="center" vertical="center"/>
    </xf>
    <xf numFmtId="41" fontId="10" fillId="0" borderId="27" xfId="2078" applyFont="1" applyBorder="1" applyAlignment="1">
      <alignment horizontal="right" vertical="center"/>
    </xf>
    <xf numFmtId="49" fontId="0" fillId="0" borderId="4" xfId="2078" applyNumberFormat="1" applyFont="1" applyBorder="1" applyAlignment="1">
      <alignment horizontal="center" vertical="center"/>
    </xf>
    <xf numFmtId="180" fontId="17" fillId="0" borderId="4" xfId="2079" applyFont="1" applyFill="1" applyBorder="1" applyAlignment="1" applyProtection="1">
      <alignment vertical="center"/>
    </xf>
    <xf numFmtId="313" fontId="17" fillId="0" borderId="4" xfId="2266" applyNumberFormat="1" applyFont="1" applyFill="1" applyBorder="1" applyAlignment="1" applyProtection="1">
      <alignment vertical="center"/>
    </xf>
    <xf numFmtId="178" fontId="17" fillId="0" borderId="4" xfId="2266" applyNumberFormat="1" applyFont="1" applyFill="1" applyBorder="1" applyAlignment="1" applyProtection="1">
      <alignment vertical="center"/>
    </xf>
    <xf numFmtId="210" fontId="51" fillId="0" borderId="0" xfId="2081" applyNumberFormat="1" applyFont="1" applyBorder="1" applyAlignment="1">
      <alignment horizontal="center" vertical="center" shrinkToFit="1"/>
    </xf>
    <xf numFmtId="41" fontId="13" fillId="0" borderId="4" xfId="2078" applyFont="1" applyBorder="1" applyAlignment="1">
      <alignment horizontal="center" vertical="center"/>
    </xf>
    <xf numFmtId="49" fontId="142" fillId="0" borderId="4" xfId="2080" applyNumberFormat="1" applyFont="1" applyBorder="1" applyAlignment="1">
      <alignment horizontal="center" vertical="center"/>
    </xf>
    <xf numFmtId="41" fontId="137" fillId="0" borderId="4" xfId="2080" applyFont="1" applyBorder="1" applyAlignment="1">
      <alignment horizontal="left" vertical="center"/>
    </xf>
    <xf numFmtId="41" fontId="137" fillId="0" borderId="4" xfId="2080" applyFont="1" applyBorder="1" applyAlignment="1">
      <alignment horizontal="center" vertical="center"/>
    </xf>
    <xf numFmtId="41" fontId="137" fillId="0" borderId="4" xfId="2080" applyFont="1" applyBorder="1" applyAlignment="1">
      <alignment vertical="center"/>
    </xf>
    <xf numFmtId="41" fontId="137" fillId="0" borderId="4" xfId="2080" applyFont="1" applyBorder="1" applyAlignment="1">
      <alignment horizontal="center" vertical="center" shrinkToFit="1"/>
    </xf>
    <xf numFmtId="185" fontId="137" fillId="0" borderId="4" xfId="2080" applyNumberFormat="1" applyFont="1" applyFill="1" applyBorder="1" applyAlignment="1">
      <alignment horizontal="right" vertical="center" shrinkToFit="1"/>
    </xf>
    <xf numFmtId="41" fontId="13" fillId="0" borderId="4" xfId="2078" applyFont="1" applyFill="1" applyBorder="1" applyAlignment="1">
      <alignment horizontal="center" vertical="center"/>
    </xf>
    <xf numFmtId="319" fontId="154" fillId="0" borderId="0" xfId="0" applyNumberFormat="1" applyFont="1" applyFill="1" applyBorder="1" applyAlignment="1">
      <alignment horizontal="left" vertical="center"/>
    </xf>
    <xf numFmtId="319" fontId="154" fillId="0" borderId="31" xfId="0" applyNumberFormat="1" applyFont="1" applyFill="1" applyBorder="1" applyAlignment="1">
      <alignment horizontal="left" vertical="center"/>
    </xf>
    <xf numFmtId="0" fontId="145" fillId="31" borderId="0" xfId="2284" applyFont="1" applyFill="1" applyBorder="1" applyAlignment="1">
      <alignment horizontal="left" vertical="center"/>
    </xf>
    <xf numFmtId="0" fontId="155" fillId="31" borderId="32" xfId="2285" applyFont="1" applyFill="1" applyBorder="1" applyAlignment="1">
      <alignment horizontal="distributed" vertical="center" wrapText="1" indent="15"/>
    </xf>
    <xf numFmtId="0" fontId="155" fillId="31" borderId="0" xfId="2285" applyFont="1" applyFill="1" applyBorder="1" applyAlignment="1">
      <alignment horizontal="distributed" vertical="center" wrapText="1" indent="15"/>
    </xf>
    <xf numFmtId="0" fontId="155" fillId="31" borderId="31" xfId="2285" applyFont="1" applyFill="1" applyBorder="1" applyAlignment="1">
      <alignment horizontal="distributed" vertical="center" wrapText="1" indent="15"/>
    </xf>
    <xf numFmtId="0" fontId="148" fillId="31" borderId="33" xfId="2285" applyFont="1" applyFill="1" applyBorder="1" applyAlignment="1">
      <alignment horizontal="center" vertical="center"/>
    </xf>
    <xf numFmtId="0" fontId="148" fillId="31" borderId="48" xfId="2285" applyFont="1" applyFill="1" applyBorder="1" applyAlignment="1">
      <alignment horizontal="center" vertical="center"/>
    </xf>
    <xf numFmtId="0" fontId="155" fillId="34" borderId="54" xfId="2285" applyFont="1" applyFill="1" applyBorder="1" applyAlignment="1">
      <alignment horizontal="center" vertical="center" shrinkToFit="1"/>
    </xf>
    <xf numFmtId="0" fontId="155" fillId="34" borderId="7" xfId="0" applyFont="1" applyFill="1" applyBorder="1" applyAlignment="1">
      <alignment horizontal="center" vertical="center" shrinkToFit="1"/>
    </xf>
    <xf numFmtId="0" fontId="155" fillId="34" borderId="57" xfId="0" applyFont="1" applyFill="1" applyBorder="1" applyAlignment="1">
      <alignment horizontal="center" vertical="center" shrinkToFit="1"/>
    </xf>
    <xf numFmtId="0" fontId="148" fillId="31" borderId="47" xfId="2285" applyFont="1" applyFill="1" applyBorder="1" applyAlignment="1">
      <alignment horizontal="center" vertical="center"/>
    </xf>
    <xf numFmtId="0" fontId="148" fillId="31" borderId="0" xfId="2285" applyFont="1" applyFill="1" applyBorder="1" applyAlignment="1">
      <alignment horizontal="center" vertical="center"/>
    </xf>
    <xf numFmtId="0" fontId="148" fillId="31" borderId="31" xfId="2285" applyFont="1" applyFill="1" applyBorder="1" applyAlignment="1">
      <alignment horizontal="center" vertical="center"/>
    </xf>
    <xf numFmtId="0" fontId="148" fillId="31" borderId="32" xfId="2285" applyFont="1" applyFill="1" applyBorder="1" applyAlignment="1">
      <alignment horizontal="center" vertical="center"/>
    </xf>
    <xf numFmtId="0" fontId="153" fillId="31" borderId="26" xfId="2285" applyFont="1" applyFill="1" applyBorder="1" applyAlignment="1">
      <alignment horizontal="center" vertical="center"/>
    </xf>
    <xf numFmtId="41" fontId="151" fillId="0" borderId="0" xfId="2078" applyNumberFormat="1" applyFont="1" applyBorder="1" applyAlignment="1">
      <alignment horizontal="center" vertical="center"/>
    </xf>
    <xf numFmtId="41" fontId="24" fillId="0" borderId="0" xfId="2078" applyFont="1" applyBorder="1" applyAlignment="1">
      <alignment horizontal="center" vertical="center"/>
    </xf>
    <xf numFmtId="41" fontId="151" fillId="0" borderId="0" xfId="2078" applyFont="1" applyBorder="1" applyAlignment="1">
      <alignment horizontal="center" vertical="center"/>
    </xf>
    <xf numFmtId="323" fontId="24" fillId="0" borderId="0" xfId="2078" applyNumberFormat="1" applyFont="1" applyBorder="1" applyAlignment="1">
      <alignment horizontal="center" vertical="center"/>
    </xf>
    <xf numFmtId="10" fontId="24" fillId="0" borderId="0" xfId="2012" applyNumberFormat="1" applyFont="1" applyBorder="1" applyAlignment="1">
      <alignment horizontal="center" vertical="center"/>
    </xf>
    <xf numFmtId="41" fontId="13" fillId="0" borderId="4" xfId="2078" applyFont="1" applyBorder="1" applyAlignment="1">
      <alignment horizontal="center" vertical="center"/>
    </xf>
    <xf numFmtId="41" fontId="13" fillId="0" borderId="4" xfId="2078" applyFont="1" applyFill="1" applyBorder="1" applyAlignment="1">
      <alignment horizontal="center" vertical="center"/>
    </xf>
    <xf numFmtId="41" fontId="23" fillId="0" borderId="0" xfId="2078" applyFont="1" applyAlignment="1">
      <alignment horizontal="left" vertical="center" shrinkToFit="1"/>
    </xf>
    <xf numFmtId="0" fontId="156" fillId="0" borderId="0" xfId="2271" applyFont="1" applyAlignment="1">
      <alignment horizontal="left" vertical="center"/>
    </xf>
    <xf numFmtId="0" fontId="118" fillId="0" borderId="9" xfId="2271" applyFont="1" applyFill="1" applyBorder="1" applyAlignment="1">
      <alignment horizontal="right" vertical="center"/>
    </xf>
    <xf numFmtId="0" fontId="57" fillId="0" borderId="4" xfId="2283" applyFont="1" applyFill="1" applyBorder="1" applyAlignment="1" applyProtection="1">
      <alignment horizontal="center" vertical="center"/>
    </xf>
    <xf numFmtId="41" fontId="13" fillId="0" borderId="39" xfId="2080" applyFont="1" applyBorder="1" applyAlignment="1">
      <alignment horizontal="center" vertical="center"/>
    </xf>
    <xf numFmtId="41" fontId="13" fillId="0" borderId="62" xfId="2080" applyFont="1" applyBorder="1" applyAlignment="1">
      <alignment horizontal="center" vertical="center"/>
    </xf>
    <xf numFmtId="0" fontId="13" fillId="0" borderId="13" xfId="2273" applyFont="1" applyBorder="1">
      <alignment vertical="center"/>
    </xf>
    <xf numFmtId="0" fontId="13" fillId="0" borderId="52" xfId="2273" applyFont="1" applyBorder="1">
      <alignment vertical="center"/>
    </xf>
    <xf numFmtId="0" fontId="13" fillId="0" borderId="53" xfId="2273" applyFont="1" applyBorder="1">
      <alignment vertical="center"/>
    </xf>
    <xf numFmtId="41" fontId="13" fillId="0" borderId="38" xfId="2080" applyFont="1" applyBorder="1" applyAlignment="1">
      <alignment horizontal="right" vertical="center"/>
    </xf>
    <xf numFmtId="0" fontId="25" fillId="30" borderId="34" xfId="2273" applyFont="1" applyFill="1" applyBorder="1" applyAlignment="1">
      <alignment horizontal="center" vertical="center"/>
    </xf>
    <xf numFmtId="0" fontId="25" fillId="30" borderId="61" xfId="2273" applyFont="1" applyFill="1" applyBorder="1" applyAlignment="1">
      <alignment horizontal="center" vertical="center"/>
    </xf>
    <xf numFmtId="0" fontId="25" fillId="30" borderId="35" xfId="2273" applyFont="1" applyFill="1" applyBorder="1" applyAlignment="1">
      <alignment horizontal="center" vertical="center"/>
    </xf>
    <xf numFmtId="0" fontId="25" fillId="30" borderId="44" xfId="2273" applyFont="1" applyFill="1" applyBorder="1" applyAlignment="1">
      <alignment horizontal="center" vertical="center"/>
    </xf>
    <xf numFmtId="0" fontId="25" fillId="29" borderId="36" xfId="2273" applyFont="1" applyFill="1" applyBorder="1" applyAlignment="1">
      <alignment horizontal="center" vertical="center"/>
    </xf>
    <xf numFmtId="0" fontId="25" fillId="29" borderId="60" xfId="2273" applyFont="1" applyFill="1" applyBorder="1" applyAlignment="1">
      <alignment horizontal="center" vertical="center"/>
    </xf>
    <xf numFmtId="0" fontId="25" fillId="30" borderId="37" xfId="2273" applyFont="1" applyFill="1" applyBorder="1" applyAlignment="1">
      <alignment horizontal="center" vertical="center"/>
    </xf>
    <xf numFmtId="0" fontId="25" fillId="30" borderId="45" xfId="2273" applyFont="1" applyFill="1" applyBorder="1" applyAlignment="1">
      <alignment horizontal="center" vertical="center"/>
    </xf>
    <xf numFmtId="0" fontId="27" fillId="0" borderId="13" xfId="2273" applyFont="1" applyBorder="1">
      <alignment vertical="center"/>
    </xf>
    <xf numFmtId="0" fontId="27" fillId="0" borderId="52" xfId="2273" applyFont="1" applyFill="1" applyBorder="1" applyAlignment="1">
      <alignment vertical="center" shrinkToFit="1"/>
    </xf>
    <xf numFmtId="0" fontId="27" fillId="0" borderId="53" xfId="2273" applyFont="1" applyFill="1" applyBorder="1" applyAlignment="1">
      <alignment vertical="center" shrinkToFit="1"/>
    </xf>
    <xf numFmtId="0" fontId="27" fillId="0" borderId="52" xfId="2273" applyFont="1" applyFill="1" applyBorder="1">
      <alignment vertical="center"/>
    </xf>
    <xf numFmtId="0" fontId="27" fillId="0" borderId="53" xfId="2273" applyFont="1" applyFill="1" applyBorder="1">
      <alignment vertical="center"/>
    </xf>
    <xf numFmtId="0" fontId="13" fillId="0" borderId="13" xfId="2273" applyFont="1" applyFill="1" applyBorder="1">
      <alignment vertical="center"/>
    </xf>
    <xf numFmtId="41" fontId="27" fillId="0" borderId="55" xfId="2080" applyFont="1" applyBorder="1" applyAlignment="1">
      <alignment horizontal="right" vertical="center"/>
    </xf>
    <xf numFmtId="41" fontId="27" fillId="0" borderId="58" xfId="2080" applyFont="1" applyBorder="1" applyAlignment="1">
      <alignment horizontal="center" vertical="center"/>
    </xf>
    <xf numFmtId="41" fontId="27" fillId="0" borderId="59" xfId="2080" applyFont="1" applyBorder="1" applyAlignment="1">
      <alignment horizontal="center" vertical="center"/>
    </xf>
    <xf numFmtId="0" fontId="27" fillId="0" borderId="13" xfId="2273" applyFont="1" applyFill="1" applyBorder="1">
      <alignment vertical="center"/>
    </xf>
    <xf numFmtId="0" fontId="57" fillId="0" borderId="15" xfId="2283" applyFont="1" applyFill="1" applyBorder="1" applyAlignment="1" applyProtection="1">
      <alignment horizontal="center" vertical="center"/>
    </xf>
    <xf numFmtId="0" fontId="57" fillId="0" borderId="24" xfId="2283" applyFont="1" applyFill="1" applyBorder="1" applyAlignment="1" applyProtection="1">
      <alignment horizontal="center" vertical="center"/>
    </xf>
    <xf numFmtId="41" fontId="17" fillId="0" borderId="28" xfId="2081" applyNumberFormat="1" applyFont="1" applyFill="1" applyBorder="1" applyAlignment="1">
      <alignment horizontal="left" vertical="center"/>
    </xf>
    <xf numFmtId="41" fontId="17" fillId="0" borderId="22" xfId="2081" applyNumberFormat="1" applyFont="1" applyFill="1" applyBorder="1" applyAlignment="1">
      <alignment horizontal="left" vertical="center"/>
    </xf>
    <xf numFmtId="41" fontId="17" fillId="0" borderId="1" xfId="2081" applyNumberFormat="1" applyFont="1" applyFill="1" applyBorder="1" applyAlignment="1">
      <alignment horizontal="left" vertical="center"/>
    </xf>
    <xf numFmtId="41" fontId="51" fillId="0" borderId="26" xfId="2081" applyNumberFormat="1" applyFont="1" applyFill="1" applyBorder="1" applyAlignment="1">
      <alignment horizontal="left" vertical="top" wrapText="1"/>
    </xf>
    <xf numFmtId="41" fontId="51" fillId="0" borderId="26" xfId="2081" applyNumberFormat="1" applyFont="1" applyFill="1" applyBorder="1" applyAlignment="1">
      <alignment horizontal="left" vertical="top"/>
    </xf>
    <xf numFmtId="41" fontId="51" fillId="0" borderId="0" xfId="2081" applyNumberFormat="1" applyFont="1" applyFill="1" applyBorder="1" applyAlignment="1">
      <alignment horizontal="left" vertical="top"/>
    </xf>
    <xf numFmtId="0" fontId="64" fillId="0" borderId="0" xfId="2287" applyFont="1" applyBorder="1" applyAlignment="1">
      <alignment horizontal="center" vertical="center" shrinkToFit="1"/>
    </xf>
    <xf numFmtId="230" fontId="61" fillId="0" borderId="0" xfId="2279" applyNumberFormat="1" applyFont="1" applyAlignment="1" applyProtection="1">
      <alignment horizontal="right" vertical="center" shrinkToFit="1"/>
      <protection locked="0"/>
    </xf>
    <xf numFmtId="232" fontId="15" fillId="0" borderId="0" xfId="2276" applyNumberFormat="1" applyFont="1" applyBorder="1" applyAlignment="1">
      <alignment horizontal="center" vertical="center" shrinkToFit="1"/>
    </xf>
    <xf numFmtId="41" fontId="15" fillId="0" borderId="0" xfId="2276" applyNumberFormat="1" applyFont="1" applyBorder="1" applyAlignment="1">
      <alignment vertical="center" shrinkToFit="1"/>
    </xf>
    <xf numFmtId="0" fontId="33" fillId="0" borderId="4" xfId="2282" applyNumberFormat="1" applyFont="1" applyBorder="1" applyAlignment="1">
      <alignment horizontal="center" vertical="center"/>
    </xf>
    <xf numFmtId="0" fontId="33" fillId="0" borderId="4" xfId="2282" applyNumberFormat="1" applyFont="1" applyBorder="1" applyAlignment="1">
      <alignment horizontal="center" vertical="center" shrinkToFit="1"/>
    </xf>
    <xf numFmtId="0" fontId="157" fillId="0" borderId="0" xfId="2271" applyFont="1" applyAlignment="1">
      <alignment horizontal="left" vertical="center"/>
    </xf>
    <xf numFmtId="0" fontId="20" fillId="0" borderId="0" xfId="0" applyFont="1" applyAlignment="1">
      <alignment horizontal="center" vertical="center"/>
    </xf>
  </cellXfs>
  <cellStyles count="2301">
    <cellStyle name="$" xfId="1" xr:uid="{00000000-0005-0000-0000-000000000000}"/>
    <cellStyle name="$_db진흥" xfId="2" xr:uid="{00000000-0005-0000-0000-000001000000}"/>
    <cellStyle name="$_SE40" xfId="3" xr:uid="{00000000-0005-0000-0000-000002000000}"/>
    <cellStyle name="$_견적2" xfId="4" xr:uid="{00000000-0005-0000-0000-000003000000}"/>
    <cellStyle name="$_기아" xfId="5" xr:uid="{00000000-0005-0000-0000-000004000000}"/>
    <cellStyle name="%(+,-,0)" xfId="6" xr:uid="{00000000-0005-0000-0000-000005000000}"/>
    <cellStyle name="(##.00)" xfId="7" xr:uid="{00000000-0005-0000-0000-000006000000}"/>
    <cellStyle name="(1)" xfId="8" xr:uid="{00000000-0005-0000-0000-000007000000}"/>
    <cellStyle name="(표준)" xfId="9" xr:uid="{00000000-0005-0000-0000-000008000000}"/>
    <cellStyle name=";;;" xfId="10" xr:uid="{00000000-0005-0000-0000-000009000000}"/>
    <cellStyle name="??&amp;O?&amp;H?_x0008__x000f__x0007_?_x0007__x0001__x0001_" xfId="11" xr:uid="{00000000-0005-0000-0000-00000A000000}"/>
    <cellStyle name="??&amp;O?&amp;H?_x0008_??_x0007__x0001__x0001_" xfId="12" xr:uid="{00000000-0005-0000-0000-00000B000000}"/>
    <cellStyle name="?W?_laroux" xfId="13" xr:uid="{00000000-0005-0000-0000-00000C000000}"/>
    <cellStyle name="@" xfId="14" xr:uid="{00000000-0005-0000-0000-00000D000000}"/>
    <cellStyle name="@_1.총괄표" xfId="15" xr:uid="{00000000-0005-0000-0000-00000E000000}"/>
    <cellStyle name="@_견적실적용간접공사비" xfId="16" xr:uid="{00000000-0005-0000-0000-00000F000000}"/>
    <cellStyle name="@_결제용시행대비표" xfId="17" xr:uid="{00000000-0005-0000-0000-000010000000}"/>
    <cellStyle name="@_고속국도1공구간접공사비" xfId="18" xr:uid="{00000000-0005-0000-0000-000011000000}"/>
    <cellStyle name="@_복사본 03. 부대입찰결과" xfId="19" xr:uid="{00000000-0005-0000-0000-000012000000}"/>
    <cellStyle name="@_시화1공구BD" xfId="20" xr:uid="{00000000-0005-0000-0000-000013000000}"/>
    <cellStyle name="@_지역업체결재" xfId="21" xr:uid="{00000000-0005-0000-0000-000014000000}"/>
    <cellStyle name="@_춘천동홍천2공구BD" xfId="22" xr:uid="{00000000-0005-0000-0000-000015000000}"/>
    <cellStyle name="_01 실행(군장산단) Rev00" xfId="23" xr:uid="{00000000-0005-0000-0000-000016000000}"/>
    <cellStyle name="_01 실행(군장산단) Rev00_01 실행(부산남컨가호안109-원안분) REV04" xfId="24" xr:uid="{00000000-0005-0000-0000-000017000000}"/>
    <cellStyle name="_01 투찰(원안-최종)-050817작업" xfId="25" xr:uid="{00000000-0005-0000-0000-000018000000}"/>
    <cellStyle name="_01(1).산업단지개발계획" xfId="26" xr:uid="{00000000-0005-0000-0000-000019000000}"/>
    <cellStyle name="_01.산업단지개발계획" xfId="27" xr:uid="{00000000-0005-0000-0000-00001A000000}"/>
    <cellStyle name="_01_지형현황측량(0.823㎢)" xfId="28" xr:uid="{00000000-0005-0000-0000-00001B000000}"/>
    <cellStyle name="_02(1).지구단위계획" xfId="29" xr:uid="{00000000-0005-0000-0000-00001C000000}"/>
    <cellStyle name="_02.지구단위계획" xfId="30" xr:uid="{00000000-0005-0000-0000-00001D000000}"/>
    <cellStyle name="_02_토질조사(823천)" xfId="31" xr:uid="{00000000-0005-0000-0000-00001E000000}"/>
    <cellStyle name="_03기본및실시설계" xfId="32" xr:uid="{00000000-0005-0000-0000-00001F000000}"/>
    <cellStyle name="_04_사전환경영향성검토" xfId="33" xr:uid="{00000000-0005-0000-0000-000020000000}"/>
    <cellStyle name="_090129합덕일반산업단지변경내역서" xfId="34" xr:uid="{00000000-0005-0000-0000-000021000000}"/>
    <cellStyle name="_1000억(공사비)기본및실시설계-1" xfId="35" xr:uid="{00000000-0005-0000-0000-000022000000}"/>
    <cellStyle name="_2.성남 지형도면고시(계획면적조정)" xfId="36" xr:uid="{00000000-0005-0000-0000-000023000000}"/>
    <cellStyle name="_2006홍천군관리계획설계예산서060223" xfId="37" xr:uid="{00000000-0005-0000-0000-000024000000}"/>
    <cellStyle name="_2-4.상반기실적부문별요약" xfId="38" xr:uid="{00000000-0005-0000-0000-000025000000}"/>
    <cellStyle name="_2-4.상반기실적부문별요약(표지및목차포함)" xfId="39" xr:uid="{00000000-0005-0000-0000-000026000000}"/>
    <cellStyle name="_2-4.상반기실적부문별요약(표지및목차포함)_1" xfId="40" xr:uid="{00000000-0005-0000-0000-000027000000}"/>
    <cellStyle name="_2-4.상반기실적부문별요약_1" xfId="41" xr:uid="{00000000-0005-0000-0000-000028000000}"/>
    <cellStyle name="_2500정사사진(2005년도2차물량 위성과 통합)" xfId="42" xr:uid="{00000000-0005-0000-0000-000029000000}"/>
    <cellStyle name="_'99상반기경영개선활동결과(게시용)" xfId="43" xr:uid="{00000000-0005-0000-0000-00002A000000}"/>
    <cellStyle name="_RAMP-E교-최종000" xfId="44" xr:uid="{00000000-0005-0000-0000-00002B000000}"/>
    <cellStyle name="_RAMP-E교-최종000_공유수면매립도시관리계획및실시설계용역" xfId="45" xr:uid="{00000000-0005-0000-0000-00002C000000}"/>
    <cellStyle name="_RAMP-E교-최종000_관창일반산업단지 확장조성사업 개발계획(변경) 설계내역서(조달청)" xfId="46" xr:uid="{00000000-0005-0000-0000-00002D000000}"/>
    <cellStyle name="_RAMP-E교-최종000_시방서" xfId="47" xr:uid="{00000000-0005-0000-0000-00002E000000}"/>
    <cellStyle name="_RAMP-E교-최종000_시방서_공유수면매립도시관리계획및실시설계용역" xfId="48" xr:uid="{00000000-0005-0000-0000-00002F000000}"/>
    <cellStyle name="_RAMP-E교-최종000_시방서_관창일반산업단지 확장조성사업 개발계획(변경) 설계내역서(조달청)" xfId="49" xr:uid="{00000000-0005-0000-0000-000030000000}"/>
    <cellStyle name="_RAMP-E교-최종000_파도 - 모항선 횡배수관 확장" xfId="50" xr:uid="{00000000-0005-0000-0000-000031000000}"/>
    <cellStyle name="_RAMP-E교-최종000_파도 - 모항선 횡배수관 확장_공유수면매립도시관리계획및실시설계용역" xfId="51" xr:uid="{00000000-0005-0000-0000-000032000000}"/>
    <cellStyle name="_RAMP-E교-최종000_파도 - 모항선 횡배수관 확장_관창일반산업단지 확장조성사업 개발계획(변경) 설계내역서(조달청)" xfId="52" xr:uid="{00000000-0005-0000-0000-000033000000}"/>
    <cellStyle name="_RAMP-E교-최종000_파도 - 모항선 횡배수관 확장_시방서" xfId="53" xr:uid="{00000000-0005-0000-0000-000034000000}"/>
    <cellStyle name="_RAMP-E교-최종000_파도 - 모항선 횡배수관 확장_시방서_공유수면매립도시관리계획및실시설계용역" xfId="54" xr:uid="{00000000-0005-0000-0000-000035000000}"/>
    <cellStyle name="_RAMP-E교-최종000_파도 - 모항선 횡배수관 확장_시방서_관창일반산업단지 확장조성사업 개발계획(변경) 설계내역서(조달청)" xfId="55" xr:uid="{00000000-0005-0000-0000-000036000000}"/>
    <cellStyle name="_RESULTS" xfId="56" xr:uid="{00000000-0005-0000-0000-000037000000}"/>
    <cellStyle name="_개발사업타당성조사분석 내역서" xfId="57" xr:uid="{00000000-0005-0000-0000-000038000000}"/>
    <cellStyle name="_견적결과보고서 양식(2002 09 04)" xfId="58" xr:uid="{00000000-0005-0000-0000-000039000000}"/>
    <cellStyle name="_경남교통표지판" xfId="59" xr:uid="{00000000-0005-0000-0000-00003A000000}"/>
    <cellStyle name="_경남교통표지판_문화의 거리 농로포장(김병국2차)" xfId="60" xr:uid="{00000000-0005-0000-0000-00003B000000}"/>
    <cellStyle name="_경남교통표지판_문화의 거리 농로포장(김병국2차)_문화의 거리 농로포장(김병국2차)" xfId="61" xr:uid="{00000000-0005-0000-0000-00003C000000}"/>
    <cellStyle name="_경영개선활동상반기실적(990708)" xfId="62" xr:uid="{00000000-0005-0000-0000-00003D000000}"/>
    <cellStyle name="_경영개선활동상반기실적(990708)_1" xfId="63" xr:uid="{00000000-0005-0000-0000-00003E000000}"/>
    <cellStyle name="_경영개선활동상반기실적(990708)_2" xfId="64" xr:uid="{00000000-0005-0000-0000-00003F000000}"/>
    <cellStyle name="_경영개선활성화방안(990802)" xfId="65" xr:uid="{00000000-0005-0000-0000-000040000000}"/>
    <cellStyle name="_경영개선활성화방안(990802)_1" xfId="66" xr:uid="{00000000-0005-0000-0000-000041000000}"/>
    <cellStyle name="_계약변경 일위대가_수정" xfId="67" xr:uid="{00000000-0005-0000-0000-000042000000}"/>
    <cellStyle name="_공문 " xfId="68" xr:uid="{00000000-0005-0000-0000-000043000000}"/>
    <cellStyle name="_공문 _내역서" xfId="69" xr:uid="{00000000-0005-0000-0000-000044000000}"/>
    <cellStyle name="_공문양식" xfId="70" xr:uid="{00000000-0005-0000-0000-000045000000}"/>
    <cellStyle name="_광양시우회도로(투찰)" xfId="71" xr:uid="{00000000-0005-0000-0000-000046000000}"/>
    <cellStyle name="_구즉내역서" xfId="72" xr:uid="{00000000-0005-0000-0000-000047000000}"/>
    <cellStyle name="_군산내항-품셈기준" xfId="73" xr:uid="{00000000-0005-0000-0000-000048000000}"/>
    <cellStyle name="_기성검사원" xfId="74" xr:uid="{00000000-0005-0000-0000-000049000000}"/>
    <cellStyle name="_기성검사원_내역서" xfId="75" xr:uid="{00000000-0005-0000-0000-00004A000000}"/>
    <cellStyle name="_나주시우회도로(투찰)-0.331%" xfId="76" xr:uid="{00000000-0005-0000-0000-00004B000000}"/>
    <cellStyle name="_나주시-품셈기준" xfId="77" xr:uid="{00000000-0005-0000-0000-00004C000000}"/>
    <cellStyle name="_내역서" xfId="78" xr:uid="{00000000-0005-0000-0000-00004D000000}"/>
    <cellStyle name="_내역서_문화의 거리 농로포장(김병국2차)" xfId="79" xr:uid="{00000000-0005-0000-0000-00004E000000}"/>
    <cellStyle name="_내역서_문화의 거리 농로포장(김병국2차)_문화의 거리 농로포장(김병국2차)" xfId="80" xr:uid="{00000000-0005-0000-0000-00004F000000}"/>
    <cellStyle name="_대곡이설(투찰)" xfId="81" xr:uid="{00000000-0005-0000-0000-000050000000}"/>
    <cellStyle name="_대곡이설(투찰)_01 실행(군장산단) Rev00" xfId="82" xr:uid="{00000000-0005-0000-0000-000051000000}"/>
    <cellStyle name="_대곡이설(투찰)_01 실행(군장산단) Rev00_01 실행(부산남컨가호안109-원안분) REV04" xfId="83" xr:uid="{00000000-0005-0000-0000-000052000000}"/>
    <cellStyle name="_대곡이설(투찰)_1" xfId="84" xr:uid="{00000000-0005-0000-0000-000053000000}"/>
    <cellStyle name="_대곡이설(투찰)_1_01 실행(군장산단) Rev00" xfId="85" xr:uid="{00000000-0005-0000-0000-000054000000}"/>
    <cellStyle name="_대곡이설(투찰)_1_01 실행(군장산단) Rev00_01 실행(부산남컨가호안109-원안분) REV04" xfId="86" xr:uid="{00000000-0005-0000-0000-000055000000}"/>
    <cellStyle name="_대곡이설(투찰)_1_경찰서-터미널간도로(투찰)②" xfId="87" xr:uid="{00000000-0005-0000-0000-000056000000}"/>
    <cellStyle name="_대곡이설(투찰)_1_경찰서-터미널간도로(투찰)②_01 실행(군장산단) Rev00" xfId="88" xr:uid="{00000000-0005-0000-0000-000057000000}"/>
    <cellStyle name="_대곡이설(투찰)_1_경찰서-터미널간도로(투찰)②_01 실행(군장산단) Rev00_01 실행(부산남컨가호안109-원안분) REV04" xfId="89" xr:uid="{00000000-0005-0000-0000-000058000000}"/>
    <cellStyle name="_대곡이설(투찰)_1_봉무지방산업단지도로(투찰)②" xfId="90" xr:uid="{00000000-0005-0000-0000-000059000000}"/>
    <cellStyle name="_대곡이설(투찰)_1_봉무지방산업단지도로(투찰)②_01 실행(군장산단) Rev00" xfId="91" xr:uid="{00000000-0005-0000-0000-00005A000000}"/>
    <cellStyle name="_대곡이설(투찰)_1_봉무지방산업단지도로(투찰)②_01 실행(군장산단) Rev00_01 실행(부산남컨가호안109-원안분) REV04" xfId="92" xr:uid="{00000000-0005-0000-0000-00005B000000}"/>
    <cellStyle name="_대곡이설(투찰)_1_봉무지방산업단지도로(투찰)②+0.250%" xfId="93" xr:uid="{00000000-0005-0000-0000-00005C000000}"/>
    <cellStyle name="_대곡이설(투찰)_1_봉무지방산업단지도로(투찰)②+0.250%_01 실행(군장산단) Rev00" xfId="94" xr:uid="{00000000-0005-0000-0000-00005D000000}"/>
    <cellStyle name="_대곡이설(투찰)_1_봉무지방산업단지도로(투찰)②+0.250%_01 실행(군장산단) Rev00_01 실행(부산남컨가호안109-원안분) REV04" xfId="95" xr:uid="{00000000-0005-0000-0000-00005E000000}"/>
    <cellStyle name="_대곡이설(투찰)_1_합덕-신례원(2공구)투찰" xfId="96" xr:uid="{00000000-0005-0000-0000-00005F000000}"/>
    <cellStyle name="_대곡이설(투찰)_1_합덕-신례원(2공구)투찰_01 실행(군장산단) Rev00" xfId="97" xr:uid="{00000000-0005-0000-0000-000060000000}"/>
    <cellStyle name="_대곡이설(투찰)_1_합덕-신례원(2공구)투찰_01 실행(군장산단) Rev00_01 실행(부산남컨가호안109-원안분) REV04" xfId="98" xr:uid="{00000000-0005-0000-0000-000061000000}"/>
    <cellStyle name="_대곡이설(투찰)_1_합덕-신례원(2공구)투찰_경찰서-터미널간도로(투찰)②" xfId="99" xr:uid="{00000000-0005-0000-0000-000062000000}"/>
    <cellStyle name="_대곡이설(투찰)_1_합덕-신례원(2공구)투찰_경찰서-터미널간도로(투찰)②_01 실행(군장산단) Rev00" xfId="100" xr:uid="{00000000-0005-0000-0000-000063000000}"/>
    <cellStyle name="_대곡이설(투찰)_1_합덕-신례원(2공구)투찰_경찰서-터미널간도로(투찰)②_01 실행(군장산단) Rev00_01 실행(부산남컨가호안109-원안분) REV04" xfId="101" xr:uid="{00000000-0005-0000-0000-000064000000}"/>
    <cellStyle name="_대곡이설(투찰)_1_합덕-신례원(2공구)투찰_봉무지방산업단지도로(투찰)②" xfId="102" xr:uid="{00000000-0005-0000-0000-000065000000}"/>
    <cellStyle name="_대곡이설(투찰)_1_합덕-신례원(2공구)투찰_봉무지방산업단지도로(투찰)②_01 실행(군장산단) Rev00" xfId="103" xr:uid="{00000000-0005-0000-0000-000066000000}"/>
    <cellStyle name="_대곡이설(투찰)_1_합덕-신례원(2공구)투찰_봉무지방산업단지도로(투찰)②_01 실행(군장산단) Rev00_01 실행(부산남컨가호안109-원안분) REV04" xfId="104" xr:uid="{00000000-0005-0000-0000-000067000000}"/>
    <cellStyle name="_대곡이설(투찰)_1_합덕-신례원(2공구)투찰_봉무지방산업단지도로(투찰)②+0.250%" xfId="105" xr:uid="{00000000-0005-0000-0000-000068000000}"/>
    <cellStyle name="_대곡이설(투찰)_1_합덕-신례원(2공구)투찰_봉무지방산업단지도로(투찰)②+0.250%_01 실행(군장산단) Rev00" xfId="106" xr:uid="{00000000-0005-0000-0000-000069000000}"/>
    <cellStyle name="_대곡이설(투찰)_1_합덕-신례원(2공구)투찰_봉무지방산업단지도로(투찰)②+0.250%_01 실행(군장산단) Rev00_01 실행(부산남컨가호안109-원안분) REV04" xfId="107" xr:uid="{00000000-0005-0000-0000-00006A000000}"/>
    <cellStyle name="_대곡이설(투찰)_1_합덕-신례원(2공구)투찰_합덕-신례원(2공구)투찰" xfId="108" xr:uid="{00000000-0005-0000-0000-00006B000000}"/>
    <cellStyle name="_대곡이설(투찰)_1_합덕-신례원(2공구)투찰_합덕-신례원(2공구)투찰_01 실행(군장산단) Rev00" xfId="109" xr:uid="{00000000-0005-0000-0000-00006C000000}"/>
    <cellStyle name="_대곡이설(투찰)_1_합덕-신례원(2공구)투찰_합덕-신례원(2공구)투찰_01 실행(군장산단) Rev00_01 실행(부산남컨가호안109-원안분) REV04" xfId="110" xr:uid="{00000000-0005-0000-0000-00006D000000}"/>
    <cellStyle name="_대곡이설(투찰)_1_합덕-신례원(2공구)투찰_합덕-신례원(2공구)투찰_경찰서-터미널간도로(투찰)②" xfId="111" xr:uid="{00000000-0005-0000-0000-00006E000000}"/>
    <cellStyle name="_대곡이설(투찰)_1_합덕-신례원(2공구)투찰_합덕-신례원(2공구)투찰_경찰서-터미널간도로(투찰)②_01 실행(군장산단) Rev00" xfId="112" xr:uid="{00000000-0005-0000-0000-00006F000000}"/>
    <cellStyle name="_대곡이설(투찰)_1_합덕-신례원(2공구)투찰_합덕-신례원(2공구)투찰_경찰서-터미널간도로(투찰)②_01 실행(군장산단) Rev00_01 실행(부산남컨가호안109-원안분) REV04" xfId="113" xr:uid="{00000000-0005-0000-0000-000070000000}"/>
    <cellStyle name="_대곡이설(투찰)_1_합덕-신례원(2공구)투찰_합덕-신례원(2공구)투찰_봉무지방산업단지도로(투찰)②" xfId="114" xr:uid="{00000000-0005-0000-0000-000071000000}"/>
    <cellStyle name="_대곡이설(투찰)_1_합덕-신례원(2공구)투찰_합덕-신례원(2공구)투찰_봉무지방산업단지도로(투찰)②_01 실행(군장산단) Rev00" xfId="115" xr:uid="{00000000-0005-0000-0000-000072000000}"/>
    <cellStyle name="_대곡이설(투찰)_1_합덕-신례원(2공구)투찰_합덕-신례원(2공구)투찰_봉무지방산업단지도로(투찰)②_01 실행(군장산단) Rev00_01 실행(부산남컨가호안109-원안분) REV04" xfId="116" xr:uid="{00000000-0005-0000-0000-000073000000}"/>
    <cellStyle name="_대곡이설(투찰)_1_합덕-신례원(2공구)투찰_합덕-신례원(2공구)투찰_봉무지방산업단지도로(투찰)②+0.250%" xfId="117" xr:uid="{00000000-0005-0000-0000-000074000000}"/>
    <cellStyle name="_대곡이설(투찰)_1_합덕-신례원(2공구)투찰_합덕-신례원(2공구)투찰_봉무지방산업단지도로(투찰)②+0.250%_01 실행(군장산단) Rev00" xfId="118" xr:uid="{00000000-0005-0000-0000-000075000000}"/>
    <cellStyle name="_대곡이설(투찰)_1_합덕-신례원(2공구)투찰_합덕-신례원(2공구)투찰_봉무지방산업단지도로(투찰)②+0.250%_01 실행(군장산단) Rev00_01 실행(부산남컨가호안109-원안분) REV04" xfId="119" xr:uid="{00000000-0005-0000-0000-000076000000}"/>
    <cellStyle name="_대곡이설(투찰)_경찰서-터미널간도로(투찰)②" xfId="120" xr:uid="{00000000-0005-0000-0000-000077000000}"/>
    <cellStyle name="_대곡이설(투찰)_경찰서-터미널간도로(투찰)②_01 실행(군장산단) Rev00" xfId="121" xr:uid="{00000000-0005-0000-0000-000078000000}"/>
    <cellStyle name="_대곡이설(투찰)_경찰서-터미널간도로(투찰)②_01 실행(군장산단) Rev00_01 실행(부산남컨가호안109-원안분) REV04" xfId="122" xr:uid="{00000000-0005-0000-0000-000079000000}"/>
    <cellStyle name="_대곡이설(투찰)_도덕-고흥도로(투찰)" xfId="123" xr:uid="{00000000-0005-0000-0000-00007A000000}"/>
    <cellStyle name="_대곡이설(투찰)_도덕-고흥도로(투찰)_01 실행(군장산단) Rev00" xfId="124" xr:uid="{00000000-0005-0000-0000-00007B000000}"/>
    <cellStyle name="_대곡이설(투찰)_도덕-고흥도로(투찰)_01 실행(군장산단) Rev00_01 실행(부산남컨가호안109-원안분) REV04" xfId="125" xr:uid="{00000000-0005-0000-0000-00007C000000}"/>
    <cellStyle name="_대곡이설(투찰)_도덕-고흥도로(투찰)_경찰서-터미널간도로(투찰)②" xfId="126" xr:uid="{00000000-0005-0000-0000-00007D000000}"/>
    <cellStyle name="_대곡이설(투찰)_도덕-고흥도로(투찰)_경찰서-터미널간도로(투찰)②_01 실행(군장산단) Rev00" xfId="127" xr:uid="{00000000-0005-0000-0000-00007E000000}"/>
    <cellStyle name="_대곡이설(투찰)_도덕-고흥도로(투찰)_경찰서-터미널간도로(투찰)②_01 실행(군장산단) Rev00_01 실행(부산남컨가호안109-원안분) REV04" xfId="128" xr:uid="{00000000-0005-0000-0000-00007F000000}"/>
    <cellStyle name="_대곡이설(투찰)_도덕-고흥도로(투찰)_봉무지방산업단지도로(투찰)②" xfId="129" xr:uid="{00000000-0005-0000-0000-000080000000}"/>
    <cellStyle name="_대곡이설(투찰)_도덕-고흥도로(투찰)_봉무지방산업단지도로(투찰)②_01 실행(군장산단) Rev00" xfId="130" xr:uid="{00000000-0005-0000-0000-000081000000}"/>
    <cellStyle name="_대곡이설(투찰)_도덕-고흥도로(투찰)_봉무지방산업단지도로(투찰)②_01 실행(군장산단) Rev00_01 실행(부산남컨가호안109-원안분) REV04" xfId="131" xr:uid="{00000000-0005-0000-0000-000082000000}"/>
    <cellStyle name="_대곡이설(투찰)_도덕-고흥도로(투찰)_봉무지방산업단지도로(투찰)②+0.250%" xfId="132" xr:uid="{00000000-0005-0000-0000-000083000000}"/>
    <cellStyle name="_대곡이설(투찰)_도덕-고흥도로(투찰)_봉무지방산업단지도로(투찰)②+0.250%_01 실행(군장산단) Rev00" xfId="133" xr:uid="{00000000-0005-0000-0000-000084000000}"/>
    <cellStyle name="_대곡이설(투찰)_도덕-고흥도로(투찰)_봉무지방산업단지도로(투찰)②+0.250%_01 실행(군장산단) Rev00_01 실행(부산남컨가호안109-원안분) REV04" xfId="134" xr:uid="{00000000-0005-0000-0000-000085000000}"/>
    <cellStyle name="_대곡이설(투찰)_도덕-고흥도로(투찰)_합덕-신례원(2공구)투찰" xfId="135" xr:uid="{00000000-0005-0000-0000-000086000000}"/>
    <cellStyle name="_대곡이설(투찰)_도덕-고흥도로(투찰)_합덕-신례원(2공구)투찰_01 실행(군장산단) Rev00" xfId="136" xr:uid="{00000000-0005-0000-0000-000087000000}"/>
    <cellStyle name="_대곡이설(투찰)_도덕-고흥도로(투찰)_합덕-신례원(2공구)투찰_01 실행(군장산단) Rev00_01 실행(부산남컨가호안109-원안분) REV04" xfId="137" xr:uid="{00000000-0005-0000-0000-000088000000}"/>
    <cellStyle name="_대곡이설(투찰)_도덕-고흥도로(투찰)_합덕-신례원(2공구)투찰_경찰서-터미널간도로(투찰)②" xfId="138" xr:uid="{00000000-0005-0000-0000-000089000000}"/>
    <cellStyle name="_대곡이설(투찰)_도덕-고흥도로(투찰)_합덕-신례원(2공구)투찰_경찰서-터미널간도로(투찰)②_01 실행(군장산단) Rev00" xfId="139" xr:uid="{00000000-0005-0000-0000-00008A000000}"/>
    <cellStyle name="_대곡이설(투찰)_도덕-고흥도로(투찰)_합덕-신례원(2공구)투찰_경찰서-터미널간도로(투찰)②_01 실행(군장산단) Rev00_01 실행(부산남컨가호안109-원안분) REV04" xfId="140" xr:uid="{00000000-0005-0000-0000-00008B000000}"/>
    <cellStyle name="_대곡이설(투찰)_도덕-고흥도로(투찰)_합덕-신례원(2공구)투찰_봉무지방산업단지도로(투찰)②" xfId="141" xr:uid="{00000000-0005-0000-0000-00008C000000}"/>
    <cellStyle name="_대곡이설(투찰)_도덕-고흥도로(투찰)_합덕-신례원(2공구)투찰_봉무지방산업단지도로(투찰)②_01 실행(군장산단) Rev00" xfId="142" xr:uid="{00000000-0005-0000-0000-00008D000000}"/>
    <cellStyle name="_대곡이설(투찰)_도덕-고흥도로(투찰)_합덕-신례원(2공구)투찰_봉무지방산업단지도로(투찰)②_01 실행(군장산단) Rev00_01 실행(부산남컨가호안109-원안분) REV04" xfId="143" xr:uid="{00000000-0005-0000-0000-00008E000000}"/>
    <cellStyle name="_대곡이설(투찰)_도덕-고흥도로(투찰)_합덕-신례원(2공구)투찰_봉무지방산업단지도로(투찰)②+0.250%" xfId="144" xr:uid="{00000000-0005-0000-0000-00008F000000}"/>
    <cellStyle name="_대곡이설(투찰)_도덕-고흥도로(투찰)_합덕-신례원(2공구)투찰_봉무지방산업단지도로(투찰)②+0.250%_01 실행(군장산단) Rev00" xfId="145" xr:uid="{00000000-0005-0000-0000-000090000000}"/>
    <cellStyle name="_대곡이설(투찰)_도덕-고흥도로(투찰)_합덕-신례원(2공구)투찰_봉무지방산업단지도로(투찰)②+0.250%_01 실행(군장산단) Rev00_01 실행(부산남컨가호안109-원안분) REV04" xfId="146" xr:uid="{00000000-0005-0000-0000-000091000000}"/>
    <cellStyle name="_대곡이설(투찰)_도덕-고흥도로(투찰)_합덕-신례원(2공구)투찰_합덕-신례원(2공구)투찰" xfId="147" xr:uid="{00000000-0005-0000-0000-000092000000}"/>
    <cellStyle name="_대곡이설(투찰)_도덕-고흥도로(투찰)_합덕-신례원(2공구)투찰_합덕-신례원(2공구)투찰_01 실행(군장산단) Rev00" xfId="148" xr:uid="{00000000-0005-0000-0000-000093000000}"/>
    <cellStyle name="_대곡이설(투찰)_도덕-고흥도로(투찰)_합덕-신례원(2공구)투찰_합덕-신례원(2공구)투찰_01 실행(군장산단) Rev00_01 실행(부산남컨가호안109-원안분) REV04" xfId="149" xr:uid="{00000000-0005-0000-0000-000094000000}"/>
    <cellStyle name="_대곡이설(투찰)_도덕-고흥도로(투찰)_합덕-신례원(2공구)투찰_합덕-신례원(2공구)투찰_경찰서-터미널간도로(투찰)②" xfId="150" xr:uid="{00000000-0005-0000-0000-000095000000}"/>
    <cellStyle name="_대곡이설(투찰)_도덕-고흥도로(투찰)_합덕-신례원(2공구)투찰_합덕-신례원(2공구)투찰_경찰서-터미널간도로(투찰)②_01 실행(군장산단) Rev00" xfId="151" xr:uid="{00000000-0005-0000-0000-000096000000}"/>
    <cellStyle name="_대곡이설(투찰)_도덕-고흥도로(투찰)_합덕-신례원(2공구)투찰_합덕-신례원(2공구)투찰_경찰서-터미널간도로(투찰)②_01 실행(군장산단) Rev00_01 실행(부산남컨가호안109-원안분) REV04" xfId="152" xr:uid="{00000000-0005-0000-0000-000097000000}"/>
    <cellStyle name="_대곡이설(투찰)_도덕-고흥도로(투찰)_합덕-신례원(2공구)투찰_합덕-신례원(2공구)투찰_봉무지방산업단지도로(투찰)②" xfId="153" xr:uid="{00000000-0005-0000-0000-000098000000}"/>
    <cellStyle name="_대곡이설(투찰)_도덕-고흥도로(투찰)_합덕-신례원(2공구)투찰_합덕-신례원(2공구)투찰_봉무지방산업단지도로(투찰)②_01 실행(군장산단) Rev00" xfId="154" xr:uid="{00000000-0005-0000-0000-000099000000}"/>
    <cellStyle name="_대곡이설(투찰)_도덕-고흥도로(투찰)_합덕-신례원(2공구)투찰_합덕-신례원(2공구)투찰_봉무지방산업단지도로(투찰)②_01 실행(군장산단) Rev00_01 실행(부산남컨가호안109-원안분) REV04" xfId="155" xr:uid="{00000000-0005-0000-0000-00009A000000}"/>
    <cellStyle name="_대곡이설(투찰)_도덕-고흥도로(투찰)_합덕-신례원(2공구)투찰_합덕-신례원(2공구)투찰_봉무지방산업단지도로(투찰)②+0.250%" xfId="156" xr:uid="{00000000-0005-0000-0000-00009B000000}"/>
    <cellStyle name="_대곡이설(투찰)_도덕-고흥도로(투찰)_합덕-신례원(2공구)투찰_합덕-신례원(2공구)투찰_봉무지방산업단지도로(투찰)②+0.250%_01 실행(군장산단) Rev00" xfId="157" xr:uid="{00000000-0005-0000-0000-00009C000000}"/>
    <cellStyle name="_대곡이설(투찰)_도덕-고흥도로(투찰)_합덕-신례원(2공구)투찰_합덕-신례원(2공구)투찰_봉무지방산업단지도로(투찰)②+0.250%_01 실행(군장산단) Rev00_01 실행(부산남컨가호안109-원안분) REV04" xfId="158" xr:uid="{00000000-0005-0000-0000-00009D000000}"/>
    <cellStyle name="_대곡이설(투찰)_봉무지방산업단지도로(투찰)②" xfId="159" xr:uid="{00000000-0005-0000-0000-00009E000000}"/>
    <cellStyle name="_대곡이설(투찰)_봉무지방산업단지도로(투찰)②_01 실행(군장산단) Rev00" xfId="160" xr:uid="{00000000-0005-0000-0000-00009F000000}"/>
    <cellStyle name="_대곡이설(투찰)_봉무지방산업단지도로(투찰)②_01 실행(군장산단) Rev00_01 실행(부산남컨가호안109-원안분) REV04" xfId="161" xr:uid="{00000000-0005-0000-0000-0000A0000000}"/>
    <cellStyle name="_대곡이설(투찰)_봉무지방산업단지도로(투찰)②+0.250%" xfId="162" xr:uid="{00000000-0005-0000-0000-0000A1000000}"/>
    <cellStyle name="_대곡이설(투찰)_봉무지방산업단지도로(투찰)②+0.250%_01 실행(군장산단) Rev00" xfId="163" xr:uid="{00000000-0005-0000-0000-0000A2000000}"/>
    <cellStyle name="_대곡이설(투찰)_봉무지방산업단지도로(투찰)②+0.250%_01 실행(군장산단) Rev00_01 실행(부산남컨가호안109-원안분) REV04" xfId="164" xr:uid="{00000000-0005-0000-0000-0000A3000000}"/>
    <cellStyle name="_대곡이설(투찰)_안산부대(투찰)⑤" xfId="165" xr:uid="{00000000-0005-0000-0000-0000A4000000}"/>
    <cellStyle name="_대곡이설(투찰)_안산부대(투찰)⑤_01 실행(군장산단) Rev00" xfId="166" xr:uid="{00000000-0005-0000-0000-0000A5000000}"/>
    <cellStyle name="_대곡이설(투찰)_안산부대(투찰)⑤_01 실행(군장산단) Rev00_01 실행(부산남컨가호안109-원안분) REV04" xfId="167" xr:uid="{00000000-0005-0000-0000-0000A6000000}"/>
    <cellStyle name="_대곡이설(투찰)_안산부대(투찰)⑤_경찰서-터미널간도로(투찰)②" xfId="168" xr:uid="{00000000-0005-0000-0000-0000A7000000}"/>
    <cellStyle name="_대곡이설(투찰)_안산부대(투찰)⑤_경찰서-터미널간도로(투찰)②_01 실행(군장산단) Rev00" xfId="169" xr:uid="{00000000-0005-0000-0000-0000A8000000}"/>
    <cellStyle name="_대곡이설(투찰)_안산부대(투찰)⑤_경찰서-터미널간도로(투찰)②_01 실행(군장산단) Rev00_01 실행(부산남컨가호안109-원안분) REV04" xfId="170" xr:uid="{00000000-0005-0000-0000-0000A9000000}"/>
    <cellStyle name="_대곡이설(투찰)_안산부대(투찰)⑤_봉무지방산업단지도로(투찰)②" xfId="171" xr:uid="{00000000-0005-0000-0000-0000AA000000}"/>
    <cellStyle name="_대곡이설(투찰)_안산부대(투찰)⑤_봉무지방산업단지도로(투찰)②_01 실행(군장산단) Rev00" xfId="172" xr:uid="{00000000-0005-0000-0000-0000AB000000}"/>
    <cellStyle name="_대곡이설(투찰)_안산부대(투찰)⑤_봉무지방산업단지도로(투찰)②_01 실행(군장산단) Rev00_01 실행(부산남컨가호안109-원안분) REV04" xfId="173" xr:uid="{00000000-0005-0000-0000-0000AC000000}"/>
    <cellStyle name="_대곡이설(투찰)_안산부대(투찰)⑤_봉무지방산업단지도로(투찰)②+0.250%" xfId="174" xr:uid="{00000000-0005-0000-0000-0000AD000000}"/>
    <cellStyle name="_대곡이설(투찰)_안산부대(투찰)⑤_봉무지방산업단지도로(투찰)②+0.250%_01 실행(군장산단) Rev00" xfId="175" xr:uid="{00000000-0005-0000-0000-0000AE000000}"/>
    <cellStyle name="_대곡이설(투찰)_안산부대(투찰)⑤_봉무지방산업단지도로(투찰)②+0.250%_01 실행(군장산단) Rev00_01 실행(부산남컨가호안109-원안분) REV04" xfId="176" xr:uid="{00000000-0005-0000-0000-0000AF000000}"/>
    <cellStyle name="_대곡이설(투찰)_안산부대(투찰)⑤_합덕-신례원(2공구)투찰" xfId="177" xr:uid="{00000000-0005-0000-0000-0000B0000000}"/>
    <cellStyle name="_대곡이설(투찰)_안산부대(투찰)⑤_합덕-신례원(2공구)투찰_01 실행(군장산단) Rev00" xfId="178" xr:uid="{00000000-0005-0000-0000-0000B1000000}"/>
    <cellStyle name="_대곡이설(투찰)_안산부대(투찰)⑤_합덕-신례원(2공구)투찰_01 실행(군장산단) Rev00_01 실행(부산남컨가호안109-원안분) REV04" xfId="179" xr:uid="{00000000-0005-0000-0000-0000B2000000}"/>
    <cellStyle name="_대곡이설(투찰)_안산부대(투찰)⑤_합덕-신례원(2공구)투찰_경찰서-터미널간도로(투찰)②" xfId="180" xr:uid="{00000000-0005-0000-0000-0000B3000000}"/>
    <cellStyle name="_대곡이설(투찰)_안산부대(투찰)⑤_합덕-신례원(2공구)투찰_경찰서-터미널간도로(투찰)②_01 실행(군장산단) Rev00" xfId="181" xr:uid="{00000000-0005-0000-0000-0000B4000000}"/>
    <cellStyle name="_대곡이설(투찰)_안산부대(투찰)⑤_합덕-신례원(2공구)투찰_경찰서-터미널간도로(투찰)②_01 실행(군장산단) Rev00_01 실행(부산남컨가호안109-원안분) REV04" xfId="182" xr:uid="{00000000-0005-0000-0000-0000B5000000}"/>
    <cellStyle name="_대곡이설(투찰)_안산부대(투찰)⑤_합덕-신례원(2공구)투찰_봉무지방산업단지도로(투찰)②" xfId="183" xr:uid="{00000000-0005-0000-0000-0000B6000000}"/>
    <cellStyle name="_대곡이설(투찰)_안산부대(투찰)⑤_합덕-신례원(2공구)투찰_봉무지방산업단지도로(투찰)②_01 실행(군장산단) Rev00" xfId="184" xr:uid="{00000000-0005-0000-0000-0000B7000000}"/>
    <cellStyle name="_대곡이설(투찰)_안산부대(투찰)⑤_합덕-신례원(2공구)투찰_봉무지방산업단지도로(투찰)②_01 실행(군장산단) Rev00_01 실행(부산남컨가호안109-원안분) REV04" xfId="185" xr:uid="{00000000-0005-0000-0000-0000B8000000}"/>
    <cellStyle name="_대곡이설(투찰)_안산부대(투찰)⑤_합덕-신례원(2공구)투찰_봉무지방산업단지도로(투찰)②+0.250%" xfId="186" xr:uid="{00000000-0005-0000-0000-0000B9000000}"/>
    <cellStyle name="_대곡이설(투찰)_안산부대(투찰)⑤_합덕-신례원(2공구)투찰_봉무지방산업단지도로(투찰)②+0.250%_01 실행(군장산단) Rev00" xfId="187" xr:uid="{00000000-0005-0000-0000-0000BA000000}"/>
    <cellStyle name="_대곡이설(투찰)_안산부대(투찰)⑤_합덕-신례원(2공구)투찰_봉무지방산업단지도로(투찰)②+0.250%_01 실행(군장산단) Rev00_01 실행(부산남컨가호안109-원안분) REV04" xfId="188" xr:uid="{00000000-0005-0000-0000-0000BB000000}"/>
    <cellStyle name="_대곡이설(투찰)_안산부대(투찰)⑤_합덕-신례원(2공구)투찰_합덕-신례원(2공구)투찰" xfId="189" xr:uid="{00000000-0005-0000-0000-0000BC000000}"/>
    <cellStyle name="_대곡이설(투찰)_안산부대(투찰)⑤_합덕-신례원(2공구)투찰_합덕-신례원(2공구)투찰_01 실행(군장산단) Rev00" xfId="190" xr:uid="{00000000-0005-0000-0000-0000BD000000}"/>
    <cellStyle name="_대곡이설(투찰)_안산부대(투찰)⑤_합덕-신례원(2공구)투찰_합덕-신례원(2공구)투찰_01 실행(군장산단) Rev00_01 실행(부산남컨가호안109-원안분) REV04" xfId="191" xr:uid="{00000000-0005-0000-0000-0000BE000000}"/>
    <cellStyle name="_대곡이설(투찰)_안산부대(투찰)⑤_합덕-신례원(2공구)투찰_합덕-신례원(2공구)투찰_경찰서-터미널간도로(투찰)②" xfId="192" xr:uid="{00000000-0005-0000-0000-0000BF000000}"/>
    <cellStyle name="_대곡이설(투찰)_안산부대(투찰)⑤_합덕-신례원(2공구)투찰_합덕-신례원(2공구)투찰_경찰서-터미널간도로(투찰)②_01 실행(군장산단) Rev00" xfId="193" xr:uid="{00000000-0005-0000-0000-0000C0000000}"/>
    <cellStyle name="_대곡이설(투찰)_안산부대(투찰)⑤_합덕-신례원(2공구)투찰_합덕-신례원(2공구)투찰_경찰서-터미널간도로(투찰)②_01 실행(군장산단) Rev00_01 실행(부산남컨가호안109-원안분) REV04" xfId="194" xr:uid="{00000000-0005-0000-0000-0000C1000000}"/>
    <cellStyle name="_대곡이설(투찰)_안산부대(투찰)⑤_합덕-신례원(2공구)투찰_합덕-신례원(2공구)투찰_봉무지방산업단지도로(투찰)②" xfId="195" xr:uid="{00000000-0005-0000-0000-0000C2000000}"/>
    <cellStyle name="_대곡이설(투찰)_안산부대(투찰)⑤_합덕-신례원(2공구)투찰_합덕-신례원(2공구)투찰_봉무지방산업단지도로(투찰)②_01 실행(군장산단) Rev00" xfId="196" xr:uid="{00000000-0005-0000-0000-0000C3000000}"/>
    <cellStyle name="_대곡이설(투찰)_안산부대(투찰)⑤_합덕-신례원(2공구)투찰_합덕-신례원(2공구)투찰_봉무지방산업단지도로(투찰)②_01 실행(군장산단) Rev00_01 실행(부산남컨가호안109-원안분) REV04" xfId="197" xr:uid="{00000000-0005-0000-0000-0000C4000000}"/>
    <cellStyle name="_대곡이설(투찰)_안산부대(투찰)⑤_합덕-신례원(2공구)투찰_합덕-신례원(2공구)투찰_봉무지방산업단지도로(투찰)②+0.250%" xfId="198" xr:uid="{00000000-0005-0000-0000-0000C5000000}"/>
    <cellStyle name="_대곡이설(투찰)_안산부대(투찰)⑤_합덕-신례원(2공구)투찰_합덕-신례원(2공구)투찰_봉무지방산업단지도로(투찰)②+0.250%_01 실행(군장산단) Rev00" xfId="199" xr:uid="{00000000-0005-0000-0000-0000C6000000}"/>
    <cellStyle name="_대곡이설(투찰)_안산부대(투찰)⑤_합덕-신례원(2공구)투찰_합덕-신례원(2공구)투찰_봉무지방산업단지도로(투찰)②+0.250%_01 실행(군장산단) Rev00_01 실행(부산남컨가호안109-원안분) REV04" xfId="200" xr:uid="{00000000-0005-0000-0000-0000C7000000}"/>
    <cellStyle name="_대곡이설(투찰)_양곡부두(투찰)-0.31%" xfId="201" xr:uid="{00000000-0005-0000-0000-0000C8000000}"/>
    <cellStyle name="_대곡이설(투찰)_양곡부두(투찰)-0.31%_01 실행(군장산단) Rev00" xfId="202" xr:uid="{00000000-0005-0000-0000-0000C9000000}"/>
    <cellStyle name="_대곡이설(투찰)_양곡부두(투찰)-0.31%_01 실행(군장산단) Rev00_01 실행(부산남컨가호안109-원안분) REV04" xfId="203" xr:uid="{00000000-0005-0000-0000-0000CA000000}"/>
    <cellStyle name="_대곡이설(투찰)_양곡부두(투찰)-0.31%_경찰서-터미널간도로(투찰)②" xfId="204" xr:uid="{00000000-0005-0000-0000-0000CB000000}"/>
    <cellStyle name="_대곡이설(투찰)_양곡부두(투찰)-0.31%_경찰서-터미널간도로(투찰)②_01 실행(군장산단) Rev00" xfId="205" xr:uid="{00000000-0005-0000-0000-0000CC000000}"/>
    <cellStyle name="_대곡이설(투찰)_양곡부두(투찰)-0.31%_경찰서-터미널간도로(투찰)②_01 실행(군장산단) Rev00_01 실행(부산남컨가호안109-원안분) REV04" xfId="206" xr:uid="{00000000-0005-0000-0000-0000CD000000}"/>
    <cellStyle name="_대곡이설(투찰)_양곡부두(투찰)-0.31%_봉무지방산업단지도로(투찰)②" xfId="207" xr:uid="{00000000-0005-0000-0000-0000CE000000}"/>
    <cellStyle name="_대곡이설(투찰)_양곡부두(투찰)-0.31%_봉무지방산업단지도로(투찰)②_01 실행(군장산단) Rev00" xfId="208" xr:uid="{00000000-0005-0000-0000-0000CF000000}"/>
    <cellStyle name="_대곡이설(투찰)_양곡부두(투찰)-0.31%_봉무지방산업단지도로(투찰)②_01 실행(군장산단) Rev00_01 실행(부산남컨가호안109-원안분) REV04" xfId="209" xr:uid="{00000000-0005-0000-0000-0000D0000000}"/>
    <cellStyle name="_대곡이설(투찰)_양곡부두(투찰)-0.31%_봉무지방산업단지도로(투찰)②+0.250%" xfId="210" xr:uid="{00000000-0005-0000-0000-0000D1000000}"/>
    <cellStyle name="_대곡이설(투찰)_양곡부두(투찰)-0.31%_봉무지방산업단지도로(투찰)②+0.250%_01 실행(군장산단) Rev00" xfId="211" xr:uid="{00000000-0005-0000-0000-0000D2000000}"/>
    <cellStyle name="_대곡이설(투찰)_양곡부두(투찰)-0.31%_봉무지방산업단지도로(투찰)②+0.250%_01 실행(군장산단) Rev00_01 실행(부산남컨가호안109-원안분) REV04" xfId="212" xr:uid="{00000000-0005-0000-0000-0000D3000000}"/>
    <cellStyle name="_대곡이설(투찰)_양곡부두(투찰)-0.31%_합덕-신례원(2공구)투찰" xfId="213" xr:uid="{00000000-0005-0000-0000-0000D4000000}"/>
    <cellStyle name="_대곡이설(투찰)_양곡부두(투찰)-0.31%_합덕-신례원(2공구)투찰_01 실행(군장산단) Rev00" xfId="214" xr:uid="{00000000-0005-0000-0000-0000D5000000}"/>
    <cellStyle name="_대곡이설(투찰)_양곡부두(투찰)-0.31%_합덕-신례원(2공구)투찰_01 실행(군장산단) Rev00_01 실행(부산남컨가호안109-원안분) REV04" xfId="215" xr:uid="{00000000-0005-0000-0000-0000D6000000}"/>
    <cellStyle name="_대곡이설(투찰)_양곡부두(투찰)-0.31%_합덕-신례원(2공구)투찰_경찰서-터미널간도로(투찰)②" xfId="216" xr:uid="{00000000-0005-0000-0000-0000D7000000}"/>
    <cellStyle name="_대곡이설(투찰)_양곡부두(투찰)-0.31%_합덕-신례원(2공구)투찰_경찰서-터미널간도로(투찰)②_01 실행(군장산단) Rev00" xfId="217" xr:uid="{00000000-0005-0000-0000-0000D8000000}"/>
    <cellStyle name="_대곡이설(투찰)_양곡부두(투찰)-0.31%_합덕-신례원(2공구)투찰_경찰서-터미널간도로(투찰)②_01 실행(군장산단) Rev00_01 실행(부산남컨가호안109-원안분) REV04" xfId="218" xr:uid="{00000000-0005-0000-0000-0000D9000000}"/>
    <cellStyle name="_대곡이설(투찰)_양곡부두(투찰)-0.31%_합덕-신례원(2공구)투찰_봉무지방산업단지도로(투찰)②" xfId="219" xr:uid="{00000000-0005-0000-0000-0000DA000000}"/>
    <cellStyle name="_대곡이설(투찰)_양곡부두(투찰)-0.31%_합덕-신례원(2공구)투찰_봉무지방산업단지도로(투찰)②_01 실행(군장산단) Rev00" xfId="220" xr:uid="{00000000-0005-0000-0000-0000DB000000}"/>
    <cellStyle name="_대곡이설(투찰)_양곡부두(투찰)-0.31%_합덕-신례원(2공구)투찰_봉무지방산업단지도로(투찰)②_01 실행(군장산단) Rev00_01 실행(부산남컨가호안109-원안분) REV04" xfId="221" xr:uid="{00000000-0005-0000-0000-0000DC000000}"/>
    <cellStyle name="_대곡이설(투찰)_양곡부두(투찰)-0.31%_합덕-신례원(2공구)투찰_봉무지방산업단지도로(투찰)②+0.250%" xfId="222" xr:uid="{00000000-0005-0000-0000-0000DD000000}"/>
    <cellStyle name="_대곡이설(투찰)_양곡부두(투찰)-0.31%_합덕-신례원(2공구)투찰_봉무지방산업단지도로(투찰)②+0.250%_01 실행(군장산단) Rev00" xfId="223" xr:uid="{00000000-0005-0000-0000-0000DE000000}"/>
    <cellStyle name="_대곡이설(투찰)_양곡부두(투찰)-0.31%_합덕-신례원(2공구)투찰_봉무지방산업단지도로(투찰)②+0.250%_01 실행(군장산단) Rev00_01 실행(부산남컨가호안109-원안분) REV04" xfId="224" xr:uid="{00000000-0005-0000-0000-0000DF000000}"/>
    <cellStyle name="_대곡이설(투찰)_양곡부두(투찰)-0.31%_합덕-신례원(2공구)투찰_합덕-신례원(2공구)투찰" xfId="225" xr:uid="{00000000-0005-0000-0000-0000E0000000}"/>
    <cellStyle name="_대곡이설(투찰)_양곡부두(투찰)-0.31%_합덕-신례원(2공구)투찰_합덕-신례원(2공구)투찰_01 실행(군장산단) Rev00" xfId="226" xr:uid="{00000000-0005-0000-0000-0000E1000000}"/>
    <cellStyle name="_대곡이설(투찰)_양곡부두(투찰)-0.31%_합덕-신례원(2공구)투찰_합덕-신례원(2공구)투찰_01 실행(군장산단) Rev00_01 실행(부산남컨가호안109-원안분) REV04" xfId="227" xr:uid="{00000000-0005-0000-0000-0000E2000000}"/>
    <cellStyle name="_대곡이설(투찰)_양곡부두(투찰)-0.31%_합덕-신례원(2공구)투찰_합덕-신례원(2공구)투찰_경찰서-터미널간도로(투찰)②" xfId="228" xr:uid="{00000000-0005-0000-0000-0000E3000000}"/>
    <cellStyle name="_대곡이설(투찰)_양곡부두(투찰)-0.31%_합덕-신례원(2공구)투찰_합덕-신례원(2공구)투찰_경찰서-터미널간도로(투찰)②_01 실행(군장산단) Rev00" xfId="229" xr:uid="{00000000-0005-0000-0000-0000E4000000}"/>
    <cellStyle name="_대곡이설(투찰)_양곡부두(투찰)-0.31%_합덕-신례원(2공구)투찰_합덕-신례원(2공구)투찰_경찰서-터미널간도로(투찰)②_01 실행(군장산단) Rev00_01 실행(부산남컨가호안109-원안분) REV04" xfId="230" xr:uid="{00000000-0005-0000-0000-0000E5000000}"/>
    <cellStyle name="_대곡이설(투찰)_양곡부두(투찰)-0.31%_합덕-신례원(2공구)투찰_합덕-신례원(2공구)투찰_봉무지방산업단지도로(투찰)②" xfId="231" xr:uid="{00000000-0005-0000-0000-0000E6000000}"/>
    <cellStyle name="_대곡이설(투찰)_양곡부두(투찰)-0.31%_합덕-신례원(2공구)투찰_합덕-신례원(2공구)투찰_봉무지방산업단지도로(투찰)②_01 실행(군장산단) Rev00" xfId="232" xr:uid="{00000000-0005-0000-0000-0000E7000000}"/>
    <cellStyle name="_대곡이설(투찰)_양곡부두(투찰)-0.31%_합덕-신례원(2공구)투찰_합덕-신례원(2공구)투찰_봉무지방산업단지도로(투찰)②_01 실행(군장산단) Rev00_01 실행(부산남컨가호안109-원안분) REV04" xfId="233" xr:uid="{00000000-0005-0000-0000-0000E8000000}"/>
    <cellStyle name="_대곡이설(투찰)_양곡부두(투찰)-0.31%_합덕-신례원(2공구)투찰_합덕-신례원(2공구)투찰_봉무지방산업단지도로(투찰)②+0.250%" xfId="234" xr:uid="{00000000-0005-0000-0000-0000E9000000}"/>
    <cellStyle name="_대곡이설(투찰)_양곡부두(투찰)-0.31%_합덕-신례원(2공구)투찰_합덕-신례원(2공구)투찰_봉무지방산업단지도로(투찰)②+0.250%_01 실행(군장산단) Rev00" xfId="235" xr:uid="{00000000-0005-0000-0000-0000EA000000}"/>
    <cellStyle name="_대곡이설(투찰)_양곡부두(투찰)-0.31%_합덕-신례원(2공구)투찰_합덕-신례원(2공구)투찰_봉무지방산업단지도로(투찰)②+0.250%_01 실행(군장산단) Rev00_01 실행(부산남컨가호안109-원안분) REV04" xfId="236" xr:uid="{00000000-0005-0000-0000-0000EB000000}"/>
    <cellStyle name="_대곡이설(투찰)_창원상수도(토목)투찰" xfId="237" xr:uid="{00000000-0005-0000-0000-0000EC000000}"/>
    <cellStyle name="_대곡이설(투찰)_창원상수도(토목)투찰_01 실행(군장산단) Rev00" xfId="238" xr:uid="{00000000-0005-0000-0000-0000ED000000}"/>
    <cellStyle name="_대곡이설(투찰)_창원상수도(토목)투찰_01 실행(군장산단) Rev00_01 실행(부산남컨가호안109-원안분) REV04" xfId="239" xr:uid="{00000000-0005-0000-0000-0000EE000000}"/>
    <cellStyle name="_대곡이설(투찰)_창원상수도(토목)투찰_경찰서-터미널간도로(투찰)②" xfId="240" xr:uid="{00000000-0005-0000-0000-0000EF000000}"/>
    <cellStyle name="_대곡이설(투찰)_창원상수도(토목)투찰_경찰서-터미널간도로(투찰)②_01 실행(군장산단) Rev00" xfId="241" xr:uid="{00000000-0005-0000-0000-0000F0000000}"/>
    <cellStyle name="_대곡이설(투찰)_창원상수도(토목)투찰_경찰서-터미널간도로(투찰)②_01 실행(군장산단) Rev00_01 실행(부산남컨가호안109-원안분) REV04" xfId="242" xr:uid="{00000000-0005-0000-0000-0000F1000000}"/>
    <cellStyle name="_대곡이설(투찰)_창원상수도(토목)투찰_봉무지방산업단지도로(투찰)②" xfId="243" xr:uid="{00000000-0005-0000-0000-0000F2000000}"/>
    <cellStyle name="_대곡이설(투찰)_창원상수도(토목)투찰_봉무지방산업단지도로(투찰)②_01 실행(군장산단) Rev00" xfId="244" xr:uid="{00000000-0005-0000-0000-0000F3000000}"/>
    <cellStyle name="_대곡이설(투찰)_창원상수도(토목)투찰_봉무지방산업단지도로(투찰)②_01 실행(군장산단) Rev00_01 실행(부산남컨가호안109-원안분) REV04" xfId="245" xr:uid="{00000000-0005-0000-0000-0000F4000000}"/>
    <cellStyle name="_대곡이설(투찰)_창원상수도(토목)투찰_봉무지방산업단지도로(투찰)②+0.250%" xfId="246" xr:uid="{00000000-0005-0000-0000-0000F5000000}"/>
    <cellStyle name="_대곡이설(투찰)_창원상수도(토목)투찰_봉무지방산업단지도로(투찰)②+0.250%_01 실행(군장산단) Rev00" xfId="247" xr:uid="{00000000-0005-0000-0000-0000F6000000}"/>
    <cellStyle name="_대곡이설(투찰)_창원상수도(토목)투찰_봉무지방산업단지도로(투찰)②+0.250%_01 실행(군장산단) Rev00_01 실행(부산남컨가호안109-원안분) REV04" xfId="248" xr:uid="{00000000-0005-0000-0000-0000F7000000}"/>
    <cellStyle name="_대곡이설(투찰)_창원상수도(토목)투찰_합덕-신례원(2공구)투찰" xfId="249" xr:uid="{00000000-0005-0000-0000-0000F8000000}"/>
    <cellStyle name="_대곡이설(투찰)_창원상수도(토목)투찰_합덕-신례원(2공구)투찰_01 실행(군장산단) Rev00" xfId="250" xr:uid="{00000000-0005-0000-0000-0000F9000000}"/>
    <cellStyle name="_대곡이설(투찰)_창원상수도(토목)투찰_합덕-신례원(2공구)투찰_01 실행(군장산단) Rev00_01 실행(부산남컨가호안109-원안분) REV04" xfId="251" xr:uid="{00000000-0005-0000-0000-0000FA000000}"/>
    <cellStyle name="_대곡이설(투찰)_창원상수도(토목)투찰_합덕-신례원(2공구)투찰_경찰서-터미널간도로(투찰)②" xfId="252" xr:uid="{00000000-0005-0000-0000-0000FB000000}"/>
    <cellStyle name="_대곡이설(투찰)_창원상수도(토목)투찰_합덕-신례원(2공구)투찰_경찰서-터미널간도로(투찰)②_01 실행(군장산단) Rev00" xfId="253" xr:uid="{00000000-0005-0000-0000-0000FC000000}"/>
    <cellStyle name="_대곡이설(투찰)_창원상수도(토목)투찰_합덕-신례원(2공구)투찰_경찰서-터미널간도로(투찰)②_01 실행(군장산단) Rev00_01 실행(부산남컨가호안109-원안분) REV04" xfId="254" xr:uid="{00000000-0005-0000-0000-0000FD000000}"/>
    <cellStyle name="_대곡이설(투찰)_창원상수도(토목)투찰_합덕-신례원(2공구)투찰_봉무지방산업단지도로(투찰)②" xfId="255" xr:uid="{00000000-0005-0000-0000-0000FE000000}"/>
    <cellStyle name="_대곡이설(투찰)_창원상수도(토목)투찰_합덕-신례원(2공구)투찰_봉무지방산업단지도로(투찰)②_01 실행(군장산단) Rev00" xfId="256" xr:uid="{00000000-0005-0000-0000-0000FF000000}"/>
    <cellStyle name="_대곡이설(투찰)_창원상수도(토목)투찰_합덕-신례원(2공구)투찰_봉무지방산업단지도로(투찰)②_01 실행(군장산단) Rev00_01 실행(부산남컨가호안109-원안분) REV04" xfId="257" xr:uid="{00000000-0005-0000-0000-000000010000}"/>
    <cellStyle name="_대곡이설(투찰)_창원상수도(토목)투찰_합덕-신례원(2공구)투찰_봉무지방산업단지도로(투찰)②+0.250%" xfId="258" xr:uid="{00000000-0005-0000-0000-000001010000}"/>
    <cellStyle name="_대곡이설(투찰)_창원상수도(토목)투찰_합덕-신례원(2공구)투찰_봉무지방산업단지도로(투찰)②+0.250%_01 실행(군장산단) Rev00" xfId="259" xr:uid="{00000000-0005-0000-0000-000002010000}"/>
    <cellStyle name="_대곡이설(투찰)_창원상수도(토목)투찰_합덕-신례원(2공구)투찰_봉무지방산업단지도로(투찰)②+0.250%_01 실행(군장산단) Rev00_01 실행(부산남컨가호안109-원안분) REV04" xfId="260" xr:uid="{00000000-0005-0000-0000-000003010000}"/>
    <cellStyle name="_대곡이설(투찰)_창원상수도(토목)투찰_합덕-신례원(2공구)투찰_합덕-신례원(2공구)투찰" xfId="261" xr:uid="{00000000-0005-0000-0000-000004010000}"/>
    <cellStyle name="_대곡이설(투찰)_창원상수도(토목)투찰_합덕-신례원(2공구)투찰_합덕-신례원(2공구)투찰_01 실행(군장산단) Rev00" xfId="262" xr:uid="{00000000-0005-0000-0000-000005010000}"/>
    <cellStyle name="_대곡이설(투찰)_창원상수도(토목)투찰_합덕-신례원(2공구)투찰_합덕-신례원(2공구)투찰_01 실행(군장산단) Rev00_01 실행(부산남컨가호안109-원안분) REV04" xfId="263" xr:uid="{00000000-0005-0000-0000-000006010000}"/>
    <cellStyle name="_대곡이설(투찰)_창원상수도(토목)투찰_합덕-신례원(2공구)투찰_합덕-신례원(2공구)투찰_경찰서-터미널간도로(투찰)②" xfId="264" xr:uid="{00000000-0005-0000-0000-000007010000}"/>
    <cellStyle name="_대곡이설(투찰)_창원상수도(토목)투찰_합덕-신례원(2공구)투찰_합덕-신례원(2공구)투찰_경찰서-터미널간도로(투찰)②_01 실행(군장산단) Rev00" xfId="265" xr:uid="{00000000-0005-0000-0000-000008010000}"/>
    <cellStyle name="_대곡이설(투찰)_창원상수도(토목)투찰_합덕-신례원(2공구)투찰_합덕-신례원(2공구)투찰_경찰서-터미널간도로(투찰)②_01 실행(군장산단) Rev00_01 실행(부산남컨가호안109-원안분) REV04" xfId="266" xr:uid="{00000000-0005-0000-0000-000009010000}"/>
    <cellStyle name="_대곡이설(투찰)_창원상수도(토목)투찰_합덕-신례원(2공구)투찰_합덕-신례원(2공구)투찰_봉무지방산업단지도로(투찰)②" xfId="267" xr:uid="{00000000-0005-0000-0000-00000A010000}"/>
    <cellStyle name="_대곡이설(투찰)_창원상수도(토목)투찰_합덕-신례원(2공구)투찰_합덕-신례원(2공구)투찰_봉무지방산업단지도로(투찰)②_01 실행(군장산단) Rev00" xfId="268" xr:uid="{00000000-0005-0000-0000-00000B010000}"/>
    <cellStyle name="_대곡이설(투찰)_창원상수도(토목)투찰_합덕-신례원(2공구)투찰_합덕-신례원(2공구)투찰_봉무지방산업단지도로(투찰)②_01 실행(군장산단) Rev00_01 실행(부산남컨가호안109-원안분) REV04" xfId="269" xr:uid="{00000000-0005-0000-0000-00000C010000}"/>
    <cellStyle name="_대곡이설(투찰)_창원상수도(토목)투찰_합덕-신례원(2공구)투찰_합덕-신례원(2공구)투찰_봉무지방산업단지도로(투찰)②+0.250%" xfId="270" xr:uid="{00000000-0005-0000-0000-00000D010000}"/>
    <cellStyle name="_대곡이설(투찰)_창원상수도(토목)투찰_합덕-신례원(2공구)투찰_합덕-신례원(2공구)투찰_봉무지방산업단지도로(투찰)②+0.250%_01 실행(군장산단) Rev00" xfId="271" xr:uid="{00000000-0005-0000-0000-00000E010000}"/>
    <cellStyle name="_대곡이설(투찰)_창원상수도(토목)투찰_합덕-신례원(2공구)투찰_합덕-신례원(2공구)투찰_봉무지방산업단지도로(투찰)②+0.250%_01 실행(군장산단) Rev00_01 실행(부산남컨가호안109-원안분) REV04" xfId="272" xr:uid="{00000000-0005-0000-0000-00000F010000}"/>
    <cellStyle name="_대곡이설(투찰)_합덕-신례원(2공구)투찰" xfId="273" xr:uid="{00000000-0005-0000-0000-000010010000}"/>
    <cellStyle name="_대곡이설(투찰)_합덕-신례원(2공구)투찰_01 실행(군장산단) Rev00" xfId="274" xr:uid="{00000000-0005-0000-0000-000011010000}"/>
    <cellStyle name="_대곡이설(투찰)_합덕-신례원(2공구)투찰_01 실행(군장산단) Rev00_01 실행(부산남컨가호안109-원안분) REV04" xfId="275" xr:uid="{00000000-0005-0000-0000-000012010000}"/>
    <cellStyle name="_대곡이설(투찰)_합덕-신례원(2공구)투찰_경찰서-터미널간도로(투찰)②" xfId="276" xr:uid="{00000000-0005-0000-0000-000013010000}"/>
    <cellStyle name="_대곡이설(투찰)_합덕-신례원(2공구)투찰_경찰서-터미널간도로(투찰)②_01 실행(군장산단) Rev00" xfId="277" xr:uid="{00000000-0005-0000-0000-000014010000}"/>
    <cellStyle name="_대곡이설(투찰)_합덕-신례원(2공구)투찰_경찰서-터미널간도로(투찰)②_01 실행(군장산단) Rev00_01 실행(부산남컨가호안109-원안분) REV04" xfId="278" xr:uid="{00000000-0005-0000-0000-000015010000}"/>
    <cellStyle name="_대곡이설(투찰)_합덕-신례원(2공구)투찰_봉무지방산업단지도로(투찰)②" xfId="279" xr:uid="{00000000-0005-0000-0000-000016010000}"/>
    <cellStyle name="_대곡이설(투찰)_합덕-신례원(2공구)투찰_봉무지방산업단지도로(투찰)②_01 실행(군장산단) Rev00" xfId="280" xr:uid="{00000000-0005-0000-0000-000017010000}"/>
    <cellStyle name="_대곡이설(투찰)_합덕-신례원(2공구)투찰_봉무지방산업단지도로(투찰)②_01 실행(군장산단) Rev00_01 실행(부산남컨가호안109-원안분) REV04" xfId="281" xr:uid="{00000000-0005-0000-0000-000018010000}"/>
    <cellStyle name="_대곡이설(투찰)_합덕-신례원(2공구)투찰_봉무지방산업단지도로(투찰)②+0.250%" xfId="282" xr:uid="{00000000-0005-0000-0000-000019010000}"/>
    <cellStyle name="_대곡이설(투찰)_합덕-신례원(2공구)투찰_봉무지방산업단지도로(투찰)②+0.250%_01 실행(군장산단) Rev00" xfId="283" xr:uid="{00000000-0005-0000-0000-00001A010000}"/>
    <cellStyle name="_대곡이설(투찰)_합덕-신례원(2공구)투찰_봉무지방산업단지도로(투찰)②+0.250%_01 실행(군장산단) Rev00_01 실행(부산남컨가호안109-원안분) REV04" xfId="284" xr:uid="{00000000-0005-0000-0000-00001B010000}"/>
    <cellStyle name="_대곡이설(투찰)_합덕-신례원(2공구)투찰_합덕-신례원(2공구)투찰" xfId="285" xr:uid="{00000000-0005-0000-0000-00001C010000}"/>
    <cellStyle name="_대곡이설(투찰)_합덕-신례원(2공구)투찰_합덕-신례원(2공구)투찰_01 실행(군장산단) Rev00" xfId="286" xr:uid="{00000000-0005-0000-0000-00001D010000}"/>
    <cellStyle name="_대곡이설(투찰)_합덕-신례원(2공구)투찰_합덕-신례원(2공구)투찰_01 실행(군장산단) Rev00_01 실행(부산남컨가호안109-원안분) REV04" xfId="287" xr:uid="{00000000-0005-0000-0000-00001E010000}"/>
    <cellStyle name="_대곡이설(투찰)_합덕-신례원(2공구)투찰_합덕-신례원(2공구)투찰_경찰서-터미널간도로(투찰)②" xfId="288" xr:uid="{00000000-0005-0000-0000-00001F010000}"/>
    <cellStyle name="_대곡이설(투찰)_합덕-신례원(2공구)투찰_합덕-신례원(2공구)투찰_경찰서-터미널간도로(투찰)②_01 실행(군장산단) Rev00" xfId="289" xr:uid="{00000000-0005-0000-0000-000020010000}"/>
    <cellStyle name="_대곡이설(투찰)_합덕-신례원(2공구)투찰_합덕-신례원(2공구)투찰_경찰서-터미널간도로(투찰)②_01 실행(군장산단) Rev00_01 실행(부산남컨가호안109-원안분) REV04" xfId="290" xr:uid="{00000000-0005-0000-0000-000021010000}"/>
    <cellStyle name="_대곡이설(투찰)_합덕-신례원(2공구)투찰_합덕-신례원(2공구)투찰_봉무지방산업단지도로(투찰)②" xfId="291" xr:uid="{00000000-0005-0000-0000-000022010000}"/>
    <cellStyle name="_대곡이설(투찰)_합덕-신례원(2공구)투찰_합덕-신례원(2공구)투찰_봉무지방산업단지도로(투찰)②_01 실행(군장산단) Rev00" xfId="292" xr:uid="{00000000-0005-0000-0000-000023010000}"/>
    <cellStyle name="_대곡이설(투찰)_합덕-신례원(2공구)투찰_합덕-신례원(2공구)투찰_봉무지방산업단지도로(투찰)②_01 실행(군장산단) Rev00_01 실행(부산남컨가호안109-원안분) REV04" xfId="293" xr:uid="{00000000-0005-0000-0000-000024010000}"/>
    <cellStyle name="_대곡이설(투찰)_합덕-신례원(2공구)투찰_합덕-신례원(2공구)투찰_봉무지방산업단지도로(투찰)②+0.250%" xfId="294" xr:uid="{00000000-0005-0000-0000-000025010000}"/>
    <cellStyle name="_대곡이설(투찰)_합덕-신례원(2공구)투찰_합덕-신례원(2공구)투찰_봉무지방산업단지도로(투찰)②+0.250%_01 실행(군장산단) Rev00" xfId="295" xr:uid="{00000000-0005-0000-0000-000026010000}"/>
    <cellStyle name="_대곡이설(투찰)_합덕-신례원(2공구)투찰_합덕-신례원(2공구)투찰_봉무지방산업단지도로(투찰)②+0.250%_01 실행(군장산단) Rev00_01 실행(부산남컨가호안109-원안분) REV04" xfId="296" xr:uid="{00000000-0005-0000-0000-000027010000}"/>
    <cellStyle name="_도곡1교 교대 수량" xfId="297" xr:uid="{00000000-0005-0000-0000-000028010000}"/>
    <cellStyle name="_도곡1교 교대 수량_RAMP-E교-최종000" xfId="298" xr:uid="{00000000-0005-0000-0000-000029010000}"/>
    <cellStyle name="_도곡1교 교대 수량_RAMP-E교-최종000_공유수면매립도시관리계획및실시설계용역" xfId="299" xr:uid="{00000000-0005-0000-0000-00002A010000}"/>
    <cellStyle name="_도곡1교 교대 수량_RAMP-E교-최종000_관창일반산업단지 확장조성사업 개발계획(변경) 설계내역서(조달청)" xfId="300" xr:uid="{00000000-0005-0000-0000-00002B010000}"/>
    <cellStyle name="_도곡1교 교대 수량_RAMP-E교-최종000_시방서" xfId="301" xr:uid="{00000000-0005-0000-0000-00002C010000}"/>
    <cellStyle name="_도곡1교 교대 수량_RAMP-E교-최종000_시방서_공유수면매립도시관리계획및실시설계용역" xfId="302" xr:uid="{00000000-0005-0000-0000-00002D010000}"/>
    <cellStyle name="_도곡1교 교대 수량_RAMP-E교-최종000_시방서_관창일반산업단지 확장조성사업 개발계획(변경) 설계내역서(조달청)" xfId="303" xr:uid="{00000000-0005-0000-0000-00002E010000}"/>
    <cellStyle name="_도곡1교 교대 수량_RAMP-E교-최종000_파도 - 모항선 횡배수관 확장" xfId="304" xr:uid="{00000000-0005-0000-0000-00002F010000}"/>
    <cellStyle name="_도곡1교 교대 수량_RAMP-E교-최종000_파도 - 모항선 횡배수관 확장_공유수면매립도시관리계획및실시설계용역" xfId="305" xr:uid="{00000000-0005-0000-0000-000030010000}"/>
    <cellStyle name="_도곡1교 교대 수량_RAMP-E교-최종000_파도 - 모항선 횡배수관 확장_관창일반산업단지 확장조성사업 개발계획(변경) 설계내역서(조달청)" xfId="306" xr:uid="{00000000-0005-0000-0000-000031010000}"/>
    <cellStyle name="_도곡1교 교대 수량_RAMP-E교-최종000_파도 - 모항선 횡배수관 확장_시방서" xfId="307" xr:uid="{00000000-0005-0000-0000-000032010000}"/>
    <cellStyle name="_도곡1교 교대 수량_RAMP-E교-최종000_파도 - 모항선 횡배수관 확장_시방서_공유수면매립도시관리계획및실시설계용역" xfId="308" xr:uid="{00000000-0005-0000-0000-000033010000}"/>
    <cellStyle name="_도곡1교 교대 수량_RAMP-E교-최종000_파도 - 모항선 횡배수관 확장_시방서_관창일반산업단지 확장조성사업 개발계획(변경) 설계내역서(조달청)" xfId="309" xr:uid="{00000000-0005-0000-0000-000034010000}"/>
    <cellStyle name="_도곡1교 교대 수량_공유수면매립도시관리계획및실시설계용역" xfId="310" xr:uid="{00000000-0005-0000-0000-000035010000}"/>
    <cellStyle name="_도곡1교 교대 수량_관창일반산업단지 확장조성사업 개발계획(변경) 설계내역서(조달청)" xfId="311" xr:uid="{00000000-0005-0000-0000-000036010000}"/>
    <cellStyle name="_도곡1교 교대 수량_시방서" xfId="312" xr:uid="{00000000-0005-0000-0000-000037010000}"/>
    <cellStyle name="_도곡1교 교대 수량_시방서_공유수면매립도시관리계획및실시설계용역" xfId="313" xr:uid="{00000000-0005-0000-0000-000038010000}"/>
    <cellStyle name="_도곡1교 교대 수량_시방서_관창일반산업단지 확장조성사업 개발계획(변경) 설계내역서(조달청)" xfId="314" xr:uid="{00000000-0005-0000-0000-000039010000}"/>
    <cellStyle name="_도곡1교 교대(시점) 수량" xfId="315" xr:uid="{00000000-0005-0000-0000-00003A010000}"/>
    <cellStyle name="_도곡1교 교대(시점) 수량_RAMP-E교-최종000" xfId="316" xr:uid="{00000000-0005-0000-0000-00003B010000}"/>
    <cellStyle name="_도곡1교 교대(시점) 수량_RAMP-E교-최종000_공유수면매립도시관리계획및실시설계용역" xfId="317" xr:uid="{00000000-0005-0000-0000-00003C010000}"/>
    <cellStyle name="_도곡1교 교대(시점) 수량_RAMP-E교-최종000_관창일반산업단지 확장조성사업 개발계획(변경) 설계내역서(조달청)" xfId="318" xr:uid="{00000000-0005-0000-0000-00003D010000}"/>
    <cellStyle name="_도곡1교 교대(시점) 수량_RAMP-E교-최종000_시방서" xfId="319" xr:uid="{00000000-0005-0000-0000-00003E010000}"/>
    <cellStyle name="_도곡1교 교대(시점) 수량_RAMP-E교-최종000_시방서_공유수면매립도시관리계획및실시설계용역" xfId="320" xr:uid="{00000000-0005-0000-0000-00003F010000}"/>
    <cellStyle name="_도곡1교 교대(시점) 수량_RAMP-E교-최종000_시방서_관창일반산업단지 확장조성사업 개발계획(변경) 설계내역서(조달청)" xfId="321" xr:uid="{00000000-0005-0000-0000-000040010000}"/>
    <cellStyle name="_도곡1교 교대(시점) 수량_RAMP-E교-최종000_파도 - 모항선 횡배수관 확장" xfId="322" xr:uid="{00000000-0005-0000-0000-000041010000}"/>
    <cellStyle name="_도곡1교 교대(시점) 수량_RAMP-E교-최종000_파도 - 모항선 횡배수관 확장_공유수면매립도시관리계획및실시설계용역" xfId="323" xr:uid="{00000000-0005-0000-0000-000042010000}"/>
    <cellStyle name="_도곡1교 교대(시점) 수량_RAMP-E교-최종000_파도 - 모항선 횡배수관 확장_관창일반산업단지 확장조성사업 개발계획(변경) 설계내역서(조달청)" xfId="324" xr:uid="{00000000-0005-0000-0000-000043010000}"/>
    <cellStyle name="_도곡1교 교대(시점) 수량_RAMP-E교-최종000_파도 - 모항선 횡배수관 확장_시방서" xfId="325" xr:uid="{00000000-0005-0000-0000-000044010000}"/>
    <cellStyle name="_도곡1교 교대(시점) 수량_RAMP-E교-최종000_파도 - 모항선 횡배수관 확장_시방서_공유수면매립도시관리계획및실시설계용역" xfId="326" xr:uid="{00000000-0005-0000-0000-000045010000}"/>
    <cellStyle name="_도곡1교 교대(시점) 수량_RAMP-E교-최종000_파도 - 모항선 횡배수관 확장_시방서_관창일반산업단지 확장조성사업 개발계획(변경) 설계내역서(조달청)" xfId="327" xr:uid="{00000000-0005-0000-0000-000046010000}"/>
    <cellStyle name="_도곡1교 교대(시점) 수량_공유수면매립도시관리계획및실시설계용역" xfId="328" xr:uid="{00000000-0005-0000-0000-000047010000}"/>
    <cellStyle name="_도곡1교 교대(시점) 수량_관창일반산업단지 확장조성사업 개발계획(변경) 설계내역서(조달청)" xfId="329" xr:uid="{00000000-0005-0000-0000-000048010000}"/>
    <cellStyle name="_도곡1교 교대(시점) 수량_시방서" xfId="330" xr:uid="{00000000-0005-0000-0000-000049010000}"/>
    <cellStyle name="_도곡1교 교대(시점) 수량_시방서_공유수면매립도시관리계획및실시설계용역" xfId="331" xr:uid="{00000000-0005-0000-0000-00004A010000}"/>
    <cellStyle name="_도곡1교 교대(시점) 수량_시방서_관창일반산업단지 확장조성사업 개발계획(변경) 설계내역서(조달청)" xfId="332" xr:uid="{00000000-0005-0000-0000-00004B010000}"/>
    <cellStyle name="_도곡1교 하부공 수량" xfId="333" xr:uid="{00000000-0005-0000-0000-00004C010000}"/>
    <cellStyle name="_도곡1교 하부공 수량_RAMP-E교-최종000" xfId="334" xr:uid="{00000000-0005-0000-0000-00004D010000}"/>
    <cellStyle name="_도곡1교 하부공 수량_RAMP-E교-최종000_공유수면매립도시관리계획및실시설계용역" xfId="335" xr:uid="{00000000-0005-0000-0000-00004E010000}"/>
    <cellStyle name="_도곡1교 하부공 수량_RAMP-E교-최종000_관창일반산업단지 확장조성사업 개발계획(변경) 설계내역서(조달청)" xfId="336" xr:uid="{00000000-0005-0000-0000-00004F010000}"/>
    <cellStyle name="_도곡1교 하부공 수량_RAMP-E교-최종000_시방서" xfId="337" xr:uid="{00000000-0005-0000-0000-000050010000}"/>
    <cellStyle name="_도곡1교 하부공 수량_RAMP-E교-최종000_시방서_공유수면매립도시관리계획및실시설계용역" xfId="338" xr:uid="{00000000-0005-0000-0000-000051010000}"/>
    <cellStyle name="_도곡1교 하부공 수량_RAMP-E교-최종000_시방서_관창일반산업단지 확장조성사업 개발계획(변경) 설계내역서(조달청)" xfId="339" xr:uid="{00000000-0005-0000-0000-000052010000}"/>
    <cellStyle name="_도곡1교 하부공 수량_RAMP-E교-최종000_파도 - 모항선 횡배수관 확장" xfId="340" xr:uid="{00000000-0005-0000-0000-000053010000}"/>
    <cellStyle name="_도곡1교 하부공 수량_RAMP-E교-최종000_파도 - 모항선 횡배수관 확장_공유수면매립도시관리계획및실시설계용역" xfId="341" xr:uid="{00000000-0005-0000-0000-000054010000}"/>
    <cellStyle name="_도곡1교 하부공 수량_RAMP-E교-최종000_파도 - 모항선 횡배수관 확장_관창일반산업단지 확장조성사업 개발계획(변경) 설계내역서(조달청)" xfId="342" xr:uid="{00000000-0005-0000-0000-000055010000}"/>
    <cellStyle name="_도곡1교 하부공 수량_RAMP-E교-최종000_파도 - 모항선 횡배수관 확장_시방서" xfId="343" xr:uid="{00000000-0005-0000-0000-000056010000}"/>
    <cellStyle name="_도곡1교 하부공 수량_RAMP-E교-최종000_파도 - 모항선 횡배수관 확장_시방서_공유수면매립도시관리계획및실시설계용역" xfId="344" xr:uid="{00000000-0005-0000-0000-000057010000}"/>
    <cellStyle name="_도곡1교 하부공 수량_RAMP-E교-최종000_파도 - 모항선 횡배수관 확장_시방서_관창일반산업단지 확장조성사업 개발계획(변경) 설계내역서(조달청)" xfId="345" xr:uid="{00000000-0005-0000-0000-000058010000}"/>
    <cellStyle name="_도곡1교 하부공 수량_공유수면매립도시관리계획및실시설계용역" xfId="346" xr:uid="{00000000-0005-0000-0000-000059010000}"/>
    <cellStyle name="_도곡1교 하부공 수량_관창일반산업단지 확장조성사업 개발계획(변경) 설계내역서(조달청)" xfId="347" xr:uid="{00000000-0005-0000-0000-00005A010000}"/>
    <cellStyle name="_도곡1교 하부공 수량_시방서" xfId="348" xr:uid="{00000000-0005-0000-0000-00005B010000}"/>
    <cellStyle name="_도곡1교 하부공 수량_시방서_공유수면매립도시관리계획및실시설계용역" xfId="349" xr:uid="{00000000-0005-0000-0000-00005C010000}"/>
    <cellStyle name="_도곡1교 하부공 수량_시방서_관창일반산업단지 확장조성사업 개발계획(변경) 설계내역서(조달청)" xfId="350" xr:uid="{00000000-0005-0000-0000-00005D010000}"/>
    <cellStyle name="_도곡2교 교대 수량" xfId="351" xr:uid="{00000000-0005-0000-0000-00005E010000}"/>
    <cellStyle name="_도곡2교 교대 수량_RAMP-E교-최종000" xfId="352" xr:uid="{00000000-0005-0000-0000-00005F010000}"/>
    <cellStyle name="_도곡2교 교대 수량_RAMP-E교-최종000_공유수면매립도시관리계획및실시설계용역" xfId="353" xr:uid="{00000000-0005-0000-0000-000060010000}"/>
    <cellStyle name="_도곡2교 교대 수량_RAMP-E교-최종000_관창일반산업단지 확장조성사업 개발계획(변경) 설계내역서(조달청)" xfId="354" xr:uid="{00000000-0005-0000-0000-000061010000}"/>
    <cellStyle name="_도곡2교 교대 수량_RAMP-E교-최종000_시방서" xfId="355" xr:uid="{00000000-0005-0000-0000-000062010000}"/>
    <cellStyle name="_도곡2교 교대 수량_RAMP-E교-최종000_시방서_공유수면매립도시관리계획및실시설계용역" xfId="356" xr:uid="{00000000-0005-0000-0000-000063010000}"/>
    <cellStyle name="_도곡2교 교대 수량_RAMP-E교-최종000_시방서_관창일반산업단지 확장조성사업 개발계획(변경) 설계내역서(조달청)" xfId="357" xr:uid="{00000000-0005-0000-0000-000064010000}"/>
    <cellStyle name="_도곡2교 교대 수량_RAMP-E교-최종000_파도 - 모항선 횡배수관 확장" xfId="358" xr:uid="{00000000-0005-0000-0000-000065010000}"/>
    <cellStyle name="_도곡2교 교대 수량_RAMP-E교-최종000_파도 - 모항선 횡배수관 확장_공유수면매립도시관리계획및실시설계용역" xfId="359" xr:uid="{00000000-0005-0000-0000-000066010000}"/>
    <cellStyle name="_도곡2교 교대 수량_RAMP-E교-최종000_파도 - 모항선 횡배수관 확장_관창일반산업단지 확장조성사업 개발계획(변경) 설계내역서(조달청)" xfId="360" xr:uid="{00000000-0005-0000-0000-000067010000}"/>
    <cellStyle name="_도곡2교 교대 수량_RAMP-E교-최종000_파도 - 모항선 횡배수관 확장_시방서" xfId="361" xr:uid="{00000000-0005-0000-0000-000068010000}"/>
    <cellStyle name="_도곡2교 교대 수량_RAMP-E교-최종000_파도 - 모항선 횡배수관 확장_시방서_공유수면매립도시관리계획및실시설계용역" xfId="362" xr:uid="{00000000-0005-0000-0000-000069010000}"/>
    <cellStyle name="_도곡2교 교대 수량_RAMP-E교-최종000_파도 - 모항선 횡배수관 확장_시방서_관창일반산업단지 확장조성사업 개발계획(변경) 설계내역서(조달청)" xfId="363" xr:uid="{00000000-0005-0000-0000-00006A010000}"/>
    <cellStyle name="_도곡2교 교대 수량_공유수면매립도시관리계획및실시설계용역" xfId="364" xr:uid="{00000000-0005-0000-0000-00006B010000}"/>
    <cellStyle name="_도곡2교 교대 수량_관창일반산업단지 확장조성사업 개발계획(변경) 설계내역서(조달청)" xfId="365" xr:uid="{00000000-0005-0000-0000-00006C010000}"/>
    <cellStyle name="_도곡2교 교대 수량_시방서" xfId="366" xr:uid="{00000000-0005-0000-0000-00006D010000}"/>
    <cellStyle name="_도곡2교 교대 수량_시방서_공유수면매립도시관리계획및실시설계용역" xfId="367" xr:uid="{00000000-0005-0000-0000-00006E010000}"/>
    <cellStyle name="_도곡2교 교대 수량_시방서_관창일반산업단지 확장조성사업 개발계획(변경) 설계내역서(조달청)" xfId="368" xr:uid="{00000000-0005-0000-0000-00006F010000}"/>
    <cellStyle name="_도곡2교 교대(종점) 수량" xfId="369" xr:uid="{00000000-0005-0000-0000-000070010000}"/>
    <cellStyle name="_도곡2교 교대(종점) 수량_RAMP-E교-최종000" xfId="370" xr:uid="{00000000-0005-0000-0000-000071010000}"/>
    <cellStyle name="_도곡2교 교대(종점) 수량_RAMP-E교-최종000_공유수면매립도시관리계획및실시설계용역" xfId="371" xr:uid="{00000000-0005-0000-0000-000072010000}"/>
    <cellStyle name="_도곡2교 교대(종점) 수량_RAMP-E교-최종000_관창일반산업단지 확장조성사업 개발계획(변경) 설계내역서(조달청)" xfId="372" xr:uid="{00000000-0005-0000-0000-000073010000}"/>
    <cellStyle name="_도곡2교 교대(종점) 수량_RAMP-E교-최종000_시방서" xfId="373" xr:uid="{00000000-0005-0000-0000-000074010000}"/>
    <cellStyle name="_도곡2교 교대(종점) 수량_RAMP-E교-최종000_시방서_공유수면매립도시관리계획및실시설계용역" xfId="374" xr:uid="{00000000-0005-0000-0000-000075010000}"/>
    <cellStyle name="_도곡2교 교대(종점) 수량_RAMP-E교-최종000_시방서_관창일반산업단지 확장조성사업 개발계획(변경) 설계내역서(조달청)" xfId="375" xr:uid="{00000000-0005-0000-0000-000076010000}"/>
    <cellStyle name="_도곡2교 교대(종점) 수량_RAMP-E교-최종000_파도 - 모항선 횡배수관 확장" xfId="376" xr:uid="{00000000-0005-0000-0000-000077010000}"/>
    <cellStyle name="_도곡2교 교대(종점) 수량_RAMP-E교-최종000_파도 - 모항선 횡배수관 확장_공유수면매립도시관리계획및실시설계용역" xfId="377" xr:uid="{00000000-0005-0000-0000-000078010000}"/>
    <cellStyle name="_도곡2교 교대(종점) 수량_RAMP-E교-최종000_파도 - 모항선 횡배수관 확장_관창일반산업단지 확장조성사업 개발계획(변경) 설계내역서(조달청)" xfId="378" xr:uid="{00000000-0005-0000-0000-000079010000}"/>
    <cellStyle name="_도곡2교 교대(종점) 수량_RAMP-E교-최종000_파도 - 모항선 횡배수관 확장_시방서" xfId="379" xr:uid="{00000000-0005-0000-0000-00007A010000}"/>
    <cellStyle name="_도곡2교 교대(종점) 수량_RAMP-E교-최종000_파도 - 모항선 횡배수관 확장_시방서_공유수면매립도시관리계획및실시설계용역" xfId="380" xr:uid="{00000000-0005-0000-0000-00007B010000}"/>
    <cellStyle name="_도곡2교 교대(종점) 수량_RAMP-E교-최종000_파도 - 모항선 횡배수관 확장_시방서_관창일반산업단지 확장조성사업 개발계획(변경) 설계내역서(조달청)" xfId="381" xr:uid="{00000000-0005-0000-0000-00007C010000}"/>
    <cellStyle name="_도곡2교 교대(종점) 수량_공유수면매립도시관리계획및실시설계용역" xfId="382" xr:uid="{00000000-0005-0000-0000-00007D010000}"/>
    <cellStyle name="_도곡2교 교대(종점) 수량_관창일반산업단지 확장조성사업 개발계획(변경) 설계내역서(조달청)" xfId="383" xr:uid="{00000000-0005-0000-0000-00007E010000}"/>
    <cellStyle name="_도곡2교 교대(종점) 수량_시방서" xfId="384" xr:uid="{00000000-0005-0000-0000-00007F010000}"/>
    <cellStyle name="_도곡2교 교대(종점) 수량_시방서_공유수면매립도시관리계획및실시설계용역" xfId="385" xr:uid="{00000000-0005-0000-0000-000080010000}"/>
    <cellStyle name="_도곡2교 교대(종점) 수량_시방서_관창일반산업단지 확장조성사업 개발계획(변경) 설계내역서(조달청)" xfId="386" xr:uid="{00000000-0005-0000-0000-000081010000}"/>
    <cellStyle name="_도곡3교 교대 수량" xfId="387" xr:uid="{00000000-0005-0000-0000-000082010000}"/>
    <cellStyle name="_도곡3교 교대 수량_RAMP-E교-최종000" xfId="388" xr:uid="{00000000-0005-0000-0000-000083010000}"/>
    <cellStyle name="_도곡3교 교대 수량_RAMP-E교-최종000_공유수면매립도시관리계획및실시설계용역" xfId="389" xr:uid="{00000000-0005-0000-0000-000084010000}"/>
    <cellStyle name="_도곡3교 교대 수량_RAMP-E교-최종000_관창일반산업단지 확장조성사업 개발계획(변경) 설계내역서(조달청)" xfId="390" xr:uid="{00000000-0005-0000-0000-000085010000}"/>
    <cellStyle name="_도곡3교 교대 수량_RAMP-E교-최종000_시방서" xfId="391" xr:uid="{00000000-0005-0000-0000-000086010000}"/>
    <cellStyle name="_도곡3교 교대 수량_RAMP-E교-최종000_시방서_공유수면매립도시관리계획및실시설계용역" xfId="392" xr:uid="{00000000-0005-0000-0000-000087010000}"/>
    <cellStyle name="_도곡3교 교대 수량_RAMP-E교-최종000_시방서_관창일반산업단지 확장조성사업 개발계획(변경) 설계내역서(조달청)" xfId="393" xr:uid="{00000000-0005-0000-0000-000088010000}"/>
    <cellStyle name="_도곡3교 교대 수량_RAMP-E교-최종000_파도 - 모항선 횡배수관 확장" xfId="394" xr:uid="{00000000-0005-0000-0000-000089010000}"/>
    <cellStyle name="_도곡3교 교대 수량_RAMP-E교-최종000_파도 - 모항선 횡배수관 확장_공유수면매립도시관리계획및실시설계용역" xfId="395" xr:uid="{00000000-0005-0000-0000-00008A010000}"/>
    <cellStyle name="_도곡3교 교대 수량_RAMP-E교-최종000_파도 - 모항선 횡배수관 확장_관창일반산업단지 확장조성사업 개발계획(변경) 설계내역서(조달청)" xfId="396" xr:uid="{00000000-0005-0000-0000-00008B010000}"/>
    <cellStyle name="_도곡3교 교대 수량_RAMP-E교-최종000_파도 - 모항선 횡배수관 확장_시방서" xfId="397" xr:uid="{00000000-0005-0000-0000-00008C010000}"/>
    <cellStyle name="_도곡3교 교대 수량_RAMP-E교-최종000_파도 - 모항선 횡배수관 확장_시방서_공유수면매립도시관리계획및실시설계용역" xfId="398" xr:uid="{00000000-0005-0000-0000-00008D010000}"/>
    <cellStyle name="_도곡3교 교대 수량_RAMP-E교-최종000_파도 - 모항선 횡배수관 확장_시방서_관창일반산업단지 확장조성사업 개발계획(변경) 설계내역서(조달청)" xfId="399" xr:uid="{00000000-0005-0000-0000-00008E010000}"/>
    <cellStyle name="_도곡3교 교대 수량_공유수면매립도시관리계획및실시설계용역" xfId="400" xr:uid="{00000000-0005-0000-0000-00008F010000}"/>
    <cellStyle name="_도곡3교 교대 수량_관창일반산업단지 확장조성사업 개발계획(변경) 설계내역서(조달청)" xfId="401" xr:uid="{00000000-0005-0000-0000-000090010000}"/>
    <cellStyle name="_도곡3교 교대 수량_시방서" xfId="402" xr:uid="{00000000-0005-0000-0000-000091010000}"/>
    <cellStyle name="_도곡3교 교대 수량_시방서_공유수면매립도시관리계획및실시설계용역" xfId="403" xr:uid="{00000000-0005-0000-0000-000092010000}"/>
    <cellStyle name="_도곡3교 교대 수량_시방서_관창일반산업단지 확장조성사업 개발계획(변경) 설계내역서(조달청)" xfId="404" xr:uid="{00000000-0005-0000-0000-000093010000}"/>
    <cellStyle name="_도곡4교 하부공 수량" xfId="405" xr:uid="{00000000-0005-0000-0000-000094010000}"/>
    <cellStyle name="_도곡4교 하부공 수량_RAMP-E교-최종000" xfId="406" xr:uid="{00000000-0005-0000-0000-000095010000}"/>
    <cellStyle name="_도곡4교 하부공 수량_RAMP-E교-최종000_공유수면매립도시관리계획및실시설계용역" xfId="407" xr:uid="{00000000-0005-0000-0000-000096010000}"/>
    <cellStyle name="_도곡4교 하부공 수량_RAMP-E교-최종000_관창일반산업단지 확장조성사업 개발계획(변경) 설계내역서(조달청)" xfId="408" xr:uid="{00000000-0005-0000-0000-000097010000}"/>
    <cellStyle name="_도곡4교 하부공 수량_RAMP-E교-최종000_시방서" xfId="409" xr:uid="{00000000-0005-0000-0000-000098010000}"/>
    <cellStyle name="_도곡4교 하부공 수량_RAMP-E교-최종000_시방서_공유수면매립도시관리계획및실시설계용역" xfId="410" xr:uid="{00000000-0005-0000-0000-000099010000}"/>
    <cellStyle name="_도곡4교 하부공 수량_RAMP-E교-최종000_시방서_관창일반산업단지 확장조성사업 개발계획(변경) 설계내역서(조달청)" xfId="411" xr:uid="{00000000-0005-0000-0000-00009A010000}"/>
    <cellStyle name="_도곡4교 하부공 수량_RAMP-E교-최종000_파도 - 모항선 횡배수관 확장" xfId="412" xr:uid="{00000000-0005-0000-0000-00009B010000}"/>
    <cellStyle name="_도곡4교 하부공 수량_RAMP-E교-최종000_파도 - 모항선 횡배수관 확장_공유수면매립도시관리계획및실시설계용역" xfId="413" xr:uid="{00000000-0005-0000-0000-00009C010000}"/>
    <cellStyle name="_도곡4교 하부공 수량_RAMP-E교-최종000_파도 - 모항선 횡배수관 확장_관창일반산업단지 확장조성사업 개발계획(변경) 설계내역서(조달청)" xfId="414" xr:uid="{00000000-0005-0000-0000-00009D010000}"/>
    <cellStyle name="_도곡4교 하부공 수량_RAMP-E교-최종000_파도 - 모항선 횡배수관 확장_시방서" xfId="415" xr:uid="{00000000-0005-0000-0000-00009E010000}"/>
    <cellStyle name="_도곡4교 하부공 수량_RAMP-E교-최종000_파도 - 모항선 횡배수관 확장_시방서_공유수면매립도시관리계획및실시설계용역" xfId="416" xr:uid="{00000000-0005-0000-0000-00009F010000}"/>
    <cellStyle name="_도곡4교 하부공 수량_RAMP-E교-최종000_파도 - 모항선 횡배수관 확장_시방서_관창일반산업단지 확장조성사업 개발계획(변경) 설계내역서(조달청)" xfId="417" xr:uid="{00000000-0005-0000-0000-0000A0010000}"/>
    <cellStyle name="_도곡4교 하부공 수량_공유수면매립도시관리계획및실시설계용역" xfId="418" xr:uid="{00000000-0005-0000-0000-0000A1010000}"/>
    <cellStyle name="_도곡4교 하부공 수량_관창일반산업단지 확장조성사업 개발계획(변경) 설계내역서(조달청)" xfId="419" xr:uid="{00000000-0005-0000-0000-0000A2010000}"/>
    <cellStyle name="_도곡4교 하부공 수량_시방서" xfId="420" xr:uid="{00000000-0005-0000-0000-0000A3010000}"/>
    <cellStyle name="_도곡4교 하부공 수량_시방서_공유수면매립도시관리계획및실시설계용역" xfId="421" xr:uid="{00000000-0005-0000-0000-0000A4010000}"/>
    <cellStyle name="_도곡4교 하부공 수량_시방서_관창일반산업단지 확장조성사업 개발계획(변경) 설계내역서(조달청)" xfId="422" xr:uid="{00000000-0005-0000-0000-0000A5010000}"/>
    <cellStyle name="_도곡교 교대 수량" xfId="423" xr:uid="{00000000-0005-0000-0000-0000A6010000}"/>
    <cellStyle name="_도곡교 교대 수량_RAMP-E교-최종000" xfId="424" xr:uid="{00000000-0005-0000-0000-0000A7010000}"/>
    <cellStyle name="_도곡교 교대 수량_RAMP-E교-최종000_공유수면매립도시관리계획및실시설계용역" xfId="425" xr:uid="{00000000-0005-0000-0000-0000A8010000}"/>
    <cellStyle name="_도곡교 교대 수량_RAMP-E교-최종000_관창일반산업단지 확장조성사업 개발계획(변경) 설계내역서(조달청)" xfId="426" xr:uid="{00000000-0005-0000-0000-0000A9010000}"/>
    <cellStyle name="_도곡교 교대 수량_RAMP-E교-최종000_시방서" xfId="427" xr:uid="{00000000-0005-0000-0000-0000AA010000}"/>
    <cellStyle name="_도곡교 교대 수량_RAMP-E교-최종000_시방서_공유수면매립도시관리계획및실시설계용역" xfId="428" xr:uid="{00000000-0005-0000-0000-0000AB010000}"/>
    <cellStyle name="_도곡교 교대 수량_RAMP-E교-최종000_시방서_관창일반산업단지 확장조성사업 개발계획(변경) 설계내역서(조달청)" xfId="429" xr:uid="{00000000-0005-0000-0000-0000AC010000}"/>
    <cellStyle name="_도곡교 교대 수량_RAMP-E교-최종000_파도 - 모항선 횡배수관 확장" xfId="430" xr:uid="{00000000-0005-0000-0000-0000AD010000}"/>
    <cellStyle name="_도곡교 교대 수량_RAMP-E교-최종000_파도 - 모항선 횡배수관 확장_공유수면매립도시관리계획및실시설계용역" xfId="431" xr:uid="{00000000-0005-0000-0000-0000AE010000}"/>
    <cellStyle name="_도곡교 교대 수량_RAMP-E교-최종000_파도 - 모항선 횡배수관 확장_관창일반산업단지 확장조성사업 개발계획(변경) 설계내역서(조달청)" xfId="432" xr:uid="{00000000-0005-0000-0000-0000AF010000}"/>
    <cellStyle name="_도곡교 교대 수량_RAMP-E교-최종000_파도 - 모항선 횡배수관 확장_시방서" xfId="433" xr:uid="{00000000-0005-0000-0000-0000B0010000}"/>
    <cellStyle name="_도곡교 교대 수량_RAMP-E교-최종000_파도 - 모항선 횡배수관 확장_시방서_공유수면매립도시관리계획및실시설계용역" xfId="434" xr:uid="{00000000-0005-0000-0000-0000B1010000}"/>
    <cellStyle name="_도곡교 교대 수량_RAMP-E교-최종000_파도 - 모항선 횡배수관 확장_시방서_관창일반산업단지 확장조성사업 개발계획(변경) 설계내역서(조달청)" xfId="435" xr:uid="{00000000-0005-0000-0000-0000B2010000}"/>
    <cellStyle name="_도곡교 교대 수량_공유수면매립도시관리계획및실시설계용역" xfId="436" xr:uid="{00000000-0005-0000-0000-0000B3010000}"/>
    <cellStyle name="_도곡교 교대 수량_관창일반산업단지 확장조성사업 개발계획(변경) 설계내역서(조달청)" xfId="437" xr:uid="{00000000-0005-0000-0000-0000B4010000}"/>
    <cellStyle name="_도곡교 교대 수량_시방서" xfId="438" xr:uid="{00000000-0005-0000-0000-0000B5010000}"/>
    <cellStyle name="_도곡교 교대 수량_시방서_공유수면매립도시관리계획및실시설계용역" xfId="439" xr:uid="{00000000-0005-0000-0000-0000B6010000}"/>
    <cellStyle name="_도곡교 교대 수량_시방서_관창일반산업단지 확장조성사업 개발계획(변경) 설계내역서(조달청)" xfId="440" xr:uid="{00000000-0005-0000-0000-0000B7010000}"/>
    <cellStyle name="_도덕-고흥도로(투찰)" xfId="441" xr:uid="{00000000-0005-0000-0000-0000B8010000}"/>
    <cellStyle name="_도로공사대전지사" xfId="442" xr:uid="{00000000-0005-0000-0000-0000B9010000}"/>
    <cellStyle name="_도시개발사업 개발계획 내역서" xfId="443" xr:uid="{00000000-0005-0000-0000-0000BA010000}"/>
    <cellStyle name="_돌망태수량(바이리)" xfId="444" xr:uid="{00000000-0005-0000-0000-0000BB010000}"/>
    <cellStyle name="_동대병원(투찰①)" xfId="445" xr:uid="{00000000-0005-0000-0000-0000BC010000}"/>
    <cellStyle name="_동원꽃농원" xfId="446" xr:uid="{00000000-0005-0000-0000-0000BD010000}"/>
    <cellStyle name="_마무리공사" xfId="447" xr:uid="{00000000-0005-0000-0000-0000BE010000}"/>
    <cellStyle name="_별첨(계획서및실적서양식)" xfId="448" xr:uid="{00000000-0005-0000-0000-0000BF010000}"/>
    <cellStyle name="_별첨(계획서및실적서양식)_1" xfId="449" xr:uid="{00000000-0005-0000-0000-0000C0010000}"/>
    <cellStyle name="_봉평-내면도로(투찰)⑦(-1.22)" xfId="450" xr:uid="{00000000-0005-0000-0000-0000C1010000}"/>
    <cellStyle name="_봉평-내면도로(투찰)⑦(-1.22)_01 실행(군장산단) Rev00" xfId="451" xr:uid="{00000000-0005-0000-0000-0000C2010000}"/>
    <cellStyle name="_봉평-내면도로(투찰)⑦(-1.22)_01 실행(군장산단) Rev00_01 실행(부산남컨가호안109-원안분) REV04" xfId="452" xr:uid="{00000000-0005-0000-0000-0000C3010000}"/>
    <cellStyle name="_부대견적결과" xfId="453" xr:uid="{00000000-0005-0000-0000-0000C4010000}"/>
    <cellStyle name="_부대견적결과_01 실행(군장산단) Rev00" xfId="454" xr:uid="{00000000-0005-0000-0000-0000C5010000}"/>
    <cellStyle name="_부대견적결과_01 실행(군장산단) Rev00_01 실행(부산남컨가호안109-원안분) REV04" xfId="455" xr:uid="{00000000-0005-0000-0000-0000C6010000}"/>
    <cellStyle name="_부대견적결과1" xfId="456" xr:uid="{00000000-0005-0000-0000-0000C7010000}"/>
    <cellStyle name="_부대견적결과1_01 실행(군장산단) Rev00" xfId="457" xr:uid="{00000000-0005-0000-0000-0000C8010000}"/>
    <cellStyle name="_부대견적결과1_01 실행(군장산단) Rev00_01 실행(부산남컨가호안109-원안분) REV04" xfId="458" xr:uid="{00000000-0005-0000-0000-0000C9010000}"/>
    <cellStyle name="_부대견적의뢰" xfId="459" xr:uid="{00000000-0005-0000-0000-0000CA010000}"/>
    <cellStyle name="_부대견적의뢰_01 실행(군장산단) Rev00" xfId="460" xr:uid="{00000000-0005-0000-0000-0000CB010000}"/>
    <cellStyle name="_부대견적의뢰_01 실행(군장산단) Rev00_01 실행(부산남컨가호안109-원안분) REV04" xfId="461" xr:uid="{00000000-0005-0000-0000-0000CC010000}"/>
    <cellStyle name="_부대선정조정품의" xfId="462" xr:uid="{00000000-0005-0000-0000-0000CD010000}"/>
    <cellStyle name="_부대선정조정품의_01 실행(군장산단) Rev00" xfId="463" xr:uid="{00000000-0005-0000-0000-0000CE010000}"/>
    <cellStyle name="_부대선정조정품의_01 실행(군장산단) Rev00_01 실행(부산남컨가호안109-원안분) REV04" xfId="464" xr:uid="{00000000-0005-0000-0000-0000CF010000}"/>
    <cellStyle name="_부대입찰결과" xfId="465" xr:uid="{00000000-0005-0000-0000-0000D0010000}"/>
    <cellStyle name="_부대입찰결과_01 실행(군장산단) Rev00" xfId="466" xr:uid="{00000000-0005-0000-0000-0000D1010000}"/>
    <cellStyle name="_부대입찰결과_01 실행(군장산단) Rev00_01 실행(부산남컨가호안109-원안분) REV04" xfId="467" xr:uid="{00000000-0005-0000-0000-0000D2010000}"/>
    <cellStyle name="_부대입찰송부" xfId="468" xr:uid="{00000000-0005-0000-0000-0000D3010000}"/>
    <cellStyle name="_부대입찰송부(1차조정)" xfId="469" xr:uid="{00000000-0005-0000-0000-0000D4010000}"/>
    <cellStyle name="_부대입찰송부(1차조정)_01 실행(군장산단) Rev00" xfId="470" xr:uid="{00000000-0005-0000-0000-0000D5010000}"/>
    <cellStyle name="_부대입찰송부(1차조정)_01 실행(군장산단) Rev00_01 실행(부산남컨가호안109-원안분) REV04" xfId="471" xr:uid="{00000000-0005-0000-0000-0000D6010000}"/>
    <cellStyle name="_부대입찰송부(무안광주)" xfId="472" xr:uid="{00000000-0005-0000-0000-0000D7010000}"/>
    <cellStyle name="_부대입찰송부(무안광주)_01 실행(군장산단) Rev00" xfId="473" xr:uid="{00000000-0005-0000-0000-0000D8010000}"/>
    <cellStyle name="_부대입찰송부(무안광주)_01 실행(군장산단) Rev00_01 실행(부산남컨가호안109-원안분) REV04" xfId="474" xr:uid="{00000000-0005-0000-0000-0000D9010000}"/>
    <cellStyle name="_부대입찰송부_01 실행(군장산단) Rev00" xfId="475" xr:uid="{00000000-0005-0000-0000-0000DA010000}"/>
    <cellStyle name="_부대입찰송부_01 실행(군장산단) Rev00_01 실행(부산남컨가호안109-원안분) REV04" xfId="476" xr:uid="{00000000-0005-0000-0000-0000DB010000}"/>
    <cellStyle name="_부대입찰양식②" xfId="477" xr:uid="{00000000-0005-0000-0000-0000DC010000}"/>
    <cellStyle name="_부대입찰양식②_01 실행(군장산단) Rev00" xfId="478" xr:uid="{00000000-0005-0000-0000-0000DD010000}"/>
    <cellStyle name="_부대입찰양식②_01 실행(군장산단) Rev00_01 실행(부산남컨가호안109-원안분) REV04" xfId="479" xr:uid="{00000000-0005-0000-0000-0000DE010000}"/>
    <cellStyle name="_부대입찰양식②_경찰서-터미널간도로(투찰)②" xfId="480" xr:uid="{00000000-0005-0000-0000-0000DF010000}"/>
    <cellStyle name="_부대입찰양식②_경찰서-터미널간도로(투찰)②_01 실행(군장산단) Rev00" xfId="481" xr:uid="{00000000-0005-0000-0000-0000E0010000}"/>
    <cellStyle name="_부대입찰양식②_경찰서-터미널간도로(투찰)②_01 실행(군장산단) Rev00_01 실행(부산남컨가호안109-원안분) REV04" xfId="482" xr:uid="{00000000-0005-0000-0000-0000E1010000}"/>
    <cellStyle name="_부대입찰양식②_봉무지방산업단지도로(투찰)②" xfId="483" xr:uid="{00000000-0005-0000-0000-0000E2010000}"/>
    <cellStyle name="_부대입찰양식②_봉무지방산업단지도로(투찰)②_01 실행(군장산단) Rev00" xfId="484" xr:uid="{00000000-0005-0000-0000-0000E3010000}"/>
    <cellStyle name="_부대입찰양식②_봉무지방산업단지도로(투찰)②_01 실행(군장산단) Rev00_01 실행(부산남컨가호안109-원안분) REV04" xfId="485" xr:uid="{00000000-0005-0000-0000-0000E4010000}"/>
    <cellStyle name="_부대입찰양식②_봉무지방산업단지도로(투찰)②+0.250%" xfId="486" xr:uid="{00000000-0005-0000-0000-0000E5010000}"/>
    <cellStyle name="_부대입찰양식②_봉무지방산업단지도로(투찰)②+0.250%_01 실행(군장산단) Rev00" xfId="487" xr:uid="{00000000-0005-0000-0000-0000E6010000}"/>
    <cellStyle name="_부대입찰양식②_봉무지방산업단지도로(투찰)②+0.250%_01 실행(군장산단) Rev00_01 실행(부산남컨가호안109-원안분) REV04" xfId="488" xr:uid="{00000000-0005-0000-0000-0000E7010000}"/>
    <cellStyle name="_부대입찰양식②_합덕-신례원(2공구)투찰" xfId="489" xr:uid="{00000000-0005-0000-0000-0000E8010000}"/>
    <cellStyle name="_부대입찰양식②_합덕-신례원(2공구)투찰_01 실행(군장산단) Rev00" xfId="490" xr:uid="{00000000-0005-0000-0000-0000E9010000}"/>
    <cellStyle name="_부대입찰양식②_합덕-신례원(2공구)투찰_01 실행(군장산단) Rev00_01 실행(부산남컨가호안109-원안분) REV04" xfId="491" xr:uid="{00000000-0005-0000-0000-0000EA010000}"/>
    <cellStyle name="_부대입찰양식②_합덕-신례원(2공구)투찰_경찰서-터미널간도로(투찰)②" xfId="492" xr:uid="{00000000-0005-0000-0000-0000EB010000}"/>
    <cellStyle name="_부대입찰양식②_합덕-신례원(2공구)투찰_경찰서-터미널간도로(투찰)②_01 실행(군장산단) Rev00" xfId="493" xr:uid="{00000000-0005-0000-0000-0000EC010000}"/>
    <cellStyle name="_부대입찰양식②_합덕-신례원(2공구)투찰_경찰서-터미널간도로(투찰)②_01 실행(군장산단) Rev00_01 실행(부산남컨가호안109-원안분) REV04" xfId="494" xr:uid="{00000000-0005-0000-0000-0000ED010000}"/>
    <cellStyle name="_부대입찰양식②_합덕-신례원(2공구)투찰_봉무지방산업단지도로(투찰)②" xfId="495" xr:uid="{00000000-0005-0000-0000-0000EE010000}"/>
    <cellStyle name="_부대입찰양식②_합덕-신례원(2공구)투찰_봉무지방산업단지도로(투찰)②_01 실행(군장산단) Rev00" xfId="496" xr:uid="{00000000-0005-0000-0000-0000EF010000}"/>
    <cellStyle name="_부대입찰양식②_합덕-신례원(2공구)투찰_봉무지방산업단지도로(투찰)②_01 실행(군장산단) Rev00_01 실행(부산남컨가호안109-원안분) REV04" xfId="497" xr:uid="{00000000-0005-0000-0000-0000F0010000}"/>
    <cellStyle name="_부대입찰양식②_합덕-신례원(2공구)투찰_봉무지방산업단지도로(투찰)②+0.250%" xfId="498" xr:uid="{00000000-0005-0000-0000-0000F1010000}"/>
    <cellStyle name="_부대입찰양식②_합덕-신례원(2공구)투찰_봉무지방산업단지도로(투찰)②+0.250%_01 실행(군장산단) Rev00" xfId="499" xr:uid="{00000000-0005-0000-0000-0000F2010000}"/>
    <cellStyle name="_부대입찰양식②_합덕-신례원(2공구)투찰_봉무지방산업단지도로(투찰)②+0.250%_01 실행(군장산단) Rev00_01 실행(부산남컨가호안109-원안분) REV04" xfId="500" xr:uid="{00000000-0005-0000-0000-0000F3010000}"/>
    <cellStyle name="_부대입찰양식②_합덕-신례원(2공구)투찰_합덕-신례원(2공구)투찰" xfId="501" xr:uid="{00000000-0005-0000-0000-0000F4010000}"/>
    <cellStyle name="_부대입찰양식②_합덕-신례원(2공구)투찰_합덕-신례원(2공구)투찰_01 실행(군장산단) Rev00" xfId="502" xr:uid="{00000000-0005-0000-0000-0000F5010000}"/>
    <cellStyle name="_부대입찰양식②_합덕-신례원(2공구)투찰_합덕-신례원(2공구)투찰_01 실행(군장산단) Rev00_01 실행(부산남컨가호안109-원안분) REV04" xfId="503" xr:uid="{00000000-0005-0000-0000-0000F6010000}"/>
    <cellStyle name="_부대입찰양식②_합덕-신례원(2공구)투찰_합덕-신례원(2공구)투찰_경찰서-터미널간도로(투찰)②" xfId="504" xr:uid="{00000000-0005-0000-0000-0000F7010000}"/>
    <cellStyle name="_부대입찰양식②_합덕-신례원(2공구)투찰_합덕-신례원(2공구)투찰_경찰서-터미널간도로(투찰)②_01 실행(군장산단) Rev00" xfId="505" xr:uid="{00000000-0005-0000-0000-0000F8010000}"/>
    <cellStyle name="_부대입찰양식②_합덕-신례원(2공구)투찰_합덕-신례원(2공구)투찰_경찰서-터미널간도로(투찰)②_01 실행(군장산단) Rev00_01 실행(부산남컨가호안109-원안분) REV04" xfId="506" xr:uid="{00000000-0005-0000-0000-0000F9010000}"/>
    <cellStyle name="_부대입찰양식②_합덕-신례원(2공구)투찰_합덕-신례원(2공구)투찰_봉무지방산업단지도로(투찰)②" xfId="507" xr:uid="{00000000-0005-0000-0000-0000FA010000}"/>
    <cellStyle name="_부대입찰양식②_합덕-신례원(2공구)투찰_합덕-신례원(2공구)투찰_봉무지방산업단지도로(투찰)②_01 실행(군장산단) Rev00" xfId="508" xr:uid="{00000000-0005-0000-0000-0000FB010000}"/>
    <cellStyle name="_부대입찰양식②_합덕-신례원(2공구)투찰_합덕-신례원(2공구)투찰_봉무지방산업단지도로(투찰)②_01 실행(군장산단) Rev00_01 실행(부산남컨가호안109-원안분) REV04" xfId="509" xr:uid="{00000000-0005-0000-0000-0000FC010000}"/>
    <cellStyle name="_부대입찰양식②_합덕-신례원(2공구)투찰_합덕-신례원(2공구)투찰_봉무지방산업단지도로(투찰)②+0.250%" xfId="510" xr:uid="{00000000-0005-0000-0000-0000FD010000}"/>
    <cellStyle name="_부대입찰양식②_합덕-신례원(2공구)투찰_합덕-신례원(2공구)투찰_봉무지방산업단지도로(투찰)②+0.250%_01 실행(군장산단) Rev00" xfId="511" xr:uid="{00000000-0005-0000-0000-0000FE010000}"/>
    <cellStyle name="_부대입찰양식②_합덕-신례원(2공구)투찰_합덕-신례원(2공구)투찰_봉무지방산업단지도로(투찰)②+0.250%_01 실행(군장산단) Rev00_01 실행(부산남컨가호안109-원안분) REV04" xfId="512" xr:uid="{00000000-0005-0000-0000-0000FF010000}"/>
    <cellStyle name="_부대입찰조정" xfId="513" xr:uid="{00000000-0005-0000-0000-000000020000}"/>
    <cellStyle name="_부대입찰조정(광릉숲)" xfId="514" xr:uid="{00000000-0005-0000-0000-000001020000}"/>
    <cellStyle name="_부대입찰조정(광릉숲)_01 실행(군장산단) Rev00" xfId="515" xr:uid="{00000000-0005-0000-0000-000002020000}"/>
    <cellStyle name="_부대입찰조정(광릉숲)_01 실행(군장산단) Rev00_01 실행(부산남컨가호안109-원안분) REV04" xfId="516" xr:uid="{00000000-0005-0000-0000-000003020000}"/>
    <cellStyle name="_부대입찰조정_01 실행(군장산단) Rev00" xfId="517" xr:uid="{00000000-0005-0000-0000-000004020000}"/>
    <cellStyle name="_부대입찰조정_01 실행(군장산단) Rev00_01 실행(부산남컨가호안109-원안분) REV04" xfId="518" xr:uid="{00000000-0005-0000-0000-000005020000}"/>
    <cellStyle name="_부대입찰특별조건및내역송부" xfId="519" xr:uid="{00000000-0005-0000-0000-000006020000}"/>
    <cellStyle name="_부대입찰특별조건및내역송부(최저가)" xfId="520" xr:uid="{00000000-0005-0000-0000-000007020000}"/>
    <cellStyle name="_부대입찰특별조건및내역송부(최저가)_01 실행(군장산단) Rev00" xfId="521" xr:uid="{00000000-0005-0000-0000-000008020000}"/>
    <cellStyle name="_부대입찰특별조건및내역송부(최저가)_01 실행(군장산단) Rev00_01 실행(부산남컨가호안109-원안분) REV04" xfId="522" xr:uid="{00000000-0005-0000-0000-000009020000}"/>
    <cellStyle name="_부대입찰특별조건및내역송부_01 실행(군장산단) Rev00" xfId="523" xr:uid="{00000000-0005-0000-0000-00000A020000}"/>
    <cellStyle name="_부대입찰특별조건및내역송부_01 실행(군장산단) Rev00_01 실행(부산남컨가호안109-원안분) REV04" xfId="524" xr:uid="{00000000-0005-0000-0000-00000B020000}"/>
    <cellStyle name="_부평배수지(투찰)" xfId="525" xr:uid="{00000000-0005-0000-0000-00000C020000}"/>
    <cellStyle name="_부평배수지(투찰)_01 실행(군장산단) Rev00" xfId="526" xr:uid="{00000000-0005-0000-0000-00000D020000}"/>
    <cellStyle name="_부평배수지(투찰)_01 실행(군장산단) Rev00_01 실행(부산남컨가호안109-원안분) REV04" xfId="527" xr:uid="{00000000-0005-0000-0000-00000E020000}"/>
    <cellStyle name="_부평배수지(투찰)_경찰서-터미널간도로(투찰)②" xfId="528" xr:uid="{00000000-0005-0000-0000-00000F020000}"/>
    <cellStyle name="_부평배수지(투찰)_경찰서-터미널간도로(투찰)②_01 실행(군장산단) Rev00" xfId="529" xr:uid="{00000000-0005-0000-0000-000010020000}"/>
    <cellStyle name="_부평배수지(투찰)_경찰서-터미널간도로(투찰)②_01 실행(군장산단) Rev00_01 실행(부산남컨가호안109-원안분) REV04" xfId="530" xr:uid="{00000000-0005-0000-0000-000011020000}"/>
    <cellStyle name="_부평배수지(투찰)_봉무지방산업단지도로(투찰)②" xfId="531" xr:uid="{00000000-0005-0000-0000-000012020000}"/>
    <cellStyle name="_부평배수지(투찰)_봉무지방산업단지도로(투찰)②_01 실행(군장산단) Rev00" xfId="532" xr:uid="{00000000-0005-0000-0000-000013020000}"/>
    <cellStyle name="_부평배수지(투찰)_봉무지방산업단지도로(투찰)②_01 실행(군장산단) Rev00_01 실행(부산남컨가호안109-원안분) REV04" xfId="533" xr:uid="{00000000-0005-0000-0000-000014020000}"/>
    <cellStyle name="_부평배수지(투찰)_봉무지방산업단지도로(투찰)②+0.250%" xfId="534" xr:uid="{00000000-0005-0000-0000-000015020000}"/>
    <cellStyle name="_부평배수지(투찰)_봉무지방산업단지도로(투찰)②+0.250%_01 실행(군장산단) Rev00" xfId="535" xr:uid="{00000000-0005-0000-0000-000016020000}"/>
    <cellStyle name="_부평배수지(투찰)_봉무지방산업단지도로(투찰)②+0.250%_01 실행(군장산단) Rev00_01 실행(부산남컨가호안109-원안분) REV04" xfId="536" xr:uid="{00000000-0005-0000-0000-000017020000}"/>
    <cellStyle name="_부평배수지(투찰)_합덕-신례원(2공구)투찰" xfId="537" xr:uid="{00000000-0005-0000-0000-000018020000}"/>
    <cellStyle name="_부평배수지(투찰)_합덕-신례원(2공구)투찰_01 실행(군장산단) Rev00" xfId="538" xr:uid="{00000000-0005-0000-0000-000019020000}"/>
    <cellStyle name="_부평배수지(투찰)_합덕-신례원(2공구)투찰_01 실행(군장산단) Rev00_01 실행(부산남컨가호안109-원안분) REV04" xfId="539" xr:uid="{00000000-0005-0000-0000-00001A020000}"/>
    <cellStyle name="_부평배수지(투찰)_합덕-신례원(2공구)투찰_경찰서-터미널간도로(투찰)②" xfId="540" xr:uid="{00000000-0005-0000-0000-00001B020000}"/>
    <cellStyle name="_부평배수지(투찰)_합덕-신례원(2공구)투찰_경찰서-터미널간도로(투찰)②_01 실행(군장산단) Rev00" xfId="541" xr:uid="{00000000-0005-0000-0000-00001C020000}"/>
    <cellStyle name="_부평배수지(투찰)_합덕-신례원(2공구)투찰_경찰서-터미널간도로(투찰)②_01 실행(군장산단) Rev00_01 실행(부산남컨가호안109-원안분) REV04" xfId="542" xr:uid="{00000000-0005-0000-0000-00001D020000}"/>
    <cellStyle name="_부평배수지(투찰)_합덕-신례원(2공구)투찰_봉무지방산업단지도로(투찰)②" xfId="543" xr:uid="{00000000-0005-0000-0000-00001E020000}"/>
    <cellStyle name="_부평배수지(투찰)_합덕-신례원(2공구)투찰_봉무지방산업단지도로(투찰)②_01 실행(군장산단) Rev00" xfId="544" xr:uid="{00000000-0005-0000-0000-00001F020000}"/>
    <cellStyle name="_부평배수지(투찰)_합덕-신례원(2공구)투찰_봉무지방산업단지도로(투찰)②_01 실행(군장산단) Rev00_01 실행(부산남컨가호안109-원안분) REV04" xfId="545" xr:uid="{00000000-0005-0000-0000-000020020000}"/>
    <cellStyle name="_부평배수지(투찰)_합덕-신례원(2공구)투찰_봉무지방산업단지도로(투찰)②+0.250%" xfId="546" xr:uid="{00000000-0005-0000-0000-000021020000}"/>
    <cellStyle name="_부평배수지(투찰)_합덕-신례원(2공구)투찰_봉무지방산업단지도로(투찰)②+0.250%_01 실행(군장산단) Rev00" xfId="547" xr:uid="{00000000-0005-0000-0000-000022020000}"/>
    <cellStyle name="_부평배수지(투찰)_합덕-신례원(2공구)투찰_봉무지방산업단지도로(투찰)②+0.250%_01 실행(군장산단) Rev00_01 실행(부산남컨가호안109-원안분) REV04" xfId="548" xr:uid="{00000000-0005-0000-0000-000023020000}"/>
    <cellStyle name="_부평배수지(투찰)_합덕-신례원(2공구)투찰_합덕-신례원(2공구)투찰" xfId="549" xr:uid="{00000000-0005-0000-0000-000024020000}"/>
    <cellStyle name="_부평배수지(투찰)_합덕-신례원(2공구)투찰_합덕-신례원(2공구)투찰_01 실행(군장산단) Rev00" xfId="550" xr:uid="{00000000-0005-0000-0000-000025020000}"/>
    <cellStyle name="_부평배수지(투찰)_합덕-신례원(2공구)투찰_합덕-신례원(2공구)투찰_01 실행(군장산단) Rev00_01 실행(부산남컨가호안109-원안분) REV04" xfId="551" xr:uid="{00000000-0005-0000-0000-000026020000}"/>
    <cellStyle name="_부평배수지(투찰)_합덕-신례원(2공구)투찰_합덕-신례원(2공구)투찰_경찰서-터미널간도로(투찰)②" xfId="552" xr:uid="{00000000-0005-0000-0000-000027020000}"/>
    <cellStyle name="_부평배수지(투찰)_합덕-신례원(2공구)투찰_합덕-신례원(2공구)투찰_경찰서-터미널간도로(투찰)②_01 실행(군장산단) Rev00" xfId="553" xr:uid="{00000000-0005-0000-0000-000028020000}"/>
    <cellStyle name="_부평배수지(투찰)_합덕-신례원(2공구)투찰_합덕-신례원(2공구)투찰_경찰서-터미널간도로(투찰)②_01 실행(군장산단) Rev00_01 실행(부산남컨가호안109-원안분) REV04" xfId="554" xr:uid="{00000000-0005-0000-0000-000029020000}"/>
    <cellStyle name="_부평배수지(투찰)_합덕-신례원(2공구)투찰_합덕-신례원(2공구)투찰_봉무지방산업단지도로(투찰)②" xfId="555" xr:uid="{00000000-0005-0000-0000-00002A020000}"/>
    <cellStyle name="_부평배수지(투찰)_합덕-신례원(2공구)투찰_합덕-신례원(2공구)투찰_봉무지방산업단지도로(투찰)②_01 실행(군장산단) Rev00" xfId="556" xr:uid="{00000000-0005-0000-0000-00002B020000}"/>
    <cellStyle name="_부평배수지(투찰)_합덕-신례원(2공구)투찰_합덕-신례원(2공구)투찰_봉무지방산업단지도로(투찰)②_01 실행(군장산단) Rev00_01 실행(부산남컨가호안109-원안분) REV04" xfId="557" xr:uid="{00000000-0005-0000-0000-00002C020000}"/>
    <cellStyle name="_부평배수지(투찰)_합덕-신례원(2공구)투찰_합덕-신례원(2공구)투찰_봉무지방산업단지도로(투찰)②+0.250%" xfId="558" xr:uid="{00000000-0005-0000-0000-00002D020000}"/>
    <cellStyle name="_부평배수지(투찰)_합덕-신례원(2공구)투찰_합덕-신례원(2공구)투찰_봉무지방산업단지도로(투찰)②+0.250%_01 실행(군장산단) Rev00" xfId="559" xr:uid="{00000000-0005-0000-0000-00002E020000}"/>
    <cellStyle name="_부평배수지(투찰)_합덕-신례원(2공구)투찰_합덕-신례원(2공구)투찰_봉무지방산업단지도로(투찰)②+0.250%_01 실행(군장산단) Rev00_01 실행(부산남컨가호안109-원안분) REV04" xfId="560" xr:uid="{00000000-0005-0000-0000-00002F020000}"/>
    <cellStyle name="_사유서" xfId="561" xr:uid="{00000000-0005-0000-0000-000030020000}"/>
    <cellStyle name="_사유서_내역서" xfId="562" xr:uid="{00000000-0005-0000-0000-000031020000}"/>
    <cellStyle name="_삼남" xfId="563" xr:uid="{00000000-0005-0000-0000-000032020000}"/>
    <cellStyle name="_삼남_2차변경단가산출근거" xfId="564" xr:uid="{00000000-0005-0000-0000-000033020000}"/>
    <cellStyle name="_삼남_2차변경단가산출근거_3차변경단가산출근거" xfId="565" xr:uid="{00000000-0005-0000-0000-000034020000}"/>
    <cellStyle name="_삼남_2차변경단가산출근거_3차변경단가산출근거_문화의 거리 농로포장(김병국2차)" xfId="566" xr:uid="{00000000-0005-0000-0000-000035020000}"/>
    <cellStyle name="_삼남_2차변경단가산출근거_3차변경단가산출근거_문화의 거리 농로포장(김병국2차)_문화의 거리 농로포장(김병국2차)" xfId="567" xr:uid="{00000000-0005-0000-0000-000036020000}"/>
    <cellStyle name="_삼남_2차변경단가산출근거_문화의 거리 농로포장(김병국2차)" xfId="568" xr:uid="{00000000-0005-0000-0000-000037020000}"/>
    <cellStyle name="_삼남_2차변경단가산출근거_문화의 거리 농로포장(김병국2차)_문화의 거리 농로포장(김병국2차)" xfId="569" xr:uid="{00000000-0005-0000-0000-000038020000}"/>
    <cellStyle name="_삼남_문화의 거리 농로포장(김병국2차)" xfId="570" xr:uid="{00000000-0005-0000-0000-000039020000}"/>
    <cellStyle name="_삼남_문화의 거리 농로포장(김병국2차)_문화의 거리 농로포장(김병국2차)" xfId="571" xr:uid="{00000000-0005-0000-0000-00003A020000}"/>
    <cellStyle name="_삼남_외국인투자지역" xfId="572" xr:uid="{00000000-0005-0000-0000-00003B020000}"/>
    <cellStyle name="_삼남_외국인투자지역_3차변경단가산출근거" xfId="573" xr:uid="{00000000-0005-0000-0000-00003C020000}"/>
    <cellStyle name="_삼남_외국인투자지역_3차변경단가산출근거_문화의 거리 농로포장(김병국2차)" xfId="574" xr:uid="{00000000-0005-0000-0000-00003D020000}"/>
    <cellStyle name="_삼남_외국인투자지역_3차변경단가산출근거_문화의 거리 농로포장(김병국2차)_문화의 거리 농로포장(김병국2차)" xfId="575" xr:uid="{00000000-0005-0000-0000-00003E020000}"/>
    <cellStyle name="_삼남_외국인투자지역_문화의 거리 농로포장(김병국2차)" xfId="576" xr:uid="{00000000-0005-0000-0000-00003F020000}"/>
    <cellStyle name="_삼남_외국인투자지역_문화의 거리 농로포장(김병국2차)_문화의 거리 농로포장(김병국2차)" xfId="577" xr:uid="{00000000-0005-0000-0000-000040020000}"/>
    <cellStyle name="_서학내역서(준공내역서)" xfId="578" xr:uid="{00000000-0005-0000-0000-000041020000}"/>
    <cellStyle name="_설계용역비산정0727-1안" xfId="579" xr:uid="{00000000-0005-0000-0000-000042020000}"/>
    <cellStyle name="_수량제목" xfId="580" xr:uid="{00000000-0005-0000-0000-000043020000}"/>
    <cellStyle name="_수량제목_내역서" xfId="581" xr:uid="{00000000-0005-0000-0000-000044020000}"/>
    <cellStyle name="_시방서" xfId="582" xr:uid="{00000000-0005-0000-0000-000045020000}"/>
    <cellStyle name="_시방서_공유수면매립도시관리계획및실시설계용역" xfId="583" xr:uid="{00000000-0005-0000-0000-000046020000}"/>
    <cellStyle name="_시방서_관창일반산업단지 확장조성사업 개발계획(변경) 설계내역서(조달청)" xfId="584" xr:uid="{00000000-0005-0000-0000-000047020000}"/>
    <cellStyle name="_신언1공구수량산출" xfId="585" xr:uid="{00000000-0005-0000-0000-000048020000}"/>
    <cellStyle name="_신태백(가실행)" xfId="586" xr:uid="{00000000-0005-0000-0000-000049020000}"/>
    <cellStyle name="_신태백(가실행)_01 실행(군장산단) Rev00" xfId="587" xr:uid="{00000000-0005-0000-0000-00004A020000}"/>
    <cellStyle name="_신태백(가실행)_01 실행(군장산단) Rev00_01 실행(부산남컨가호안109-원안분) REV04" xfId="588" xr:uid="{00000000-0005-0000-0000-00004B020000}"/>
    <cellStyle name="_신태백(가실행)_1" xfId="589" xr:uid="{00000000-0005-0000-0000-00004C020000}"/>
    <cellStyle name="_신태백(가실행)_1_01 실행(군장산단) Rev00" xfId="590" xr:uid="{00000000-0005-0000-0000-00004D020000}"/>
    <cellStyle name="_신태백(가실행)_1_01 실행(군장산단) Rev00_01 실행(부산남컨가호안109-원안분) REV04" xfId="591" xr:uid="{00000000-0005-0000-0000-00004E020000}"/>
    <cellStyle name="_신태백(가실행)_1_경찰서-터미널간도로(투찰)②" xfId="592" xr:uid="{00000000-0005-0000-0000-00004F020000}"/>
    <cellStyle name="_신태백(가실행)_1_경찰서-터미널간도로(투찰)②_01 실행(군장산단) Rev00" xfId="593" xr:uid="{00000000-0005-0000-0000-000050020000}"/>
    <cellStyle name="_신태백(가실행)_1_경찰서-터미널간도로(투찰)②_01 실행(군장산단) Rev00_01 실행(부산남컨가호안109-원안분) REV04" xfId="594" xr:uid="{00000000-0005-0000-0000-000051020000}"/>
    <cellStyle name="_신태백(가실행)_1_봉무지방산업단지도로(투찰)②" xfId="595" xr:uid="{00000000-0005-0000-0000-000052020000}"/>
    <cellStyle name="_신태백(가실행)_1_봉무지방산업단지도로(투찰)②_01 실행(군장산단) Rev00" xfId="596" xr:uid="{00000000-0005-0000-0000-000053020000}"/>
    <cellStyle name="_신태백(가실행)_1_봉무지방산업단지도로(투찰)②_01 실행(군장산단) Rev00_01 실행(부산남컨가호안109-원안분) REV04" xfId="597" xr:uid="{00000000-0005-0000-0000-000054020000}"/>
    <cellStyle name="_신태백(가실행)_1_봉무지방산업단지도로(투찰)②+0.250%" xfId="598" xr:uid="{00000000-0005-0000-0000-000055020000}"/>
    <cellStyle name="_신태백(가실행)_1_봉무지방산업단지도로(투찰)②+0.250%_01 실행(군장산단) Rev00" xfId="599" xr:uid="{00000000-0005-0000-0000-000056020000}"/>
    <cellStyle name="_신태백(가실행)_1_봉무지방산업단지도로(투찰)②+0.250%_01 실행(군장산단) Rev00_01 실행(부산남컨가호안109-원안분) REV04" xfId="600" xr:uid="{00000000-0005-0000-0000-000057020000}"/>
    <cellStyle name="_신태백(가실행)_1_합덕-신례원(2공구)투찰" xfId="601" xr:uid="{00000000-0005-0000-0000-000058020000}"/>
    <cellStyle name="_신태백(가실행)_1_합덕-신례원(2공구)투찰_01 실행(군장산단) Rev00" xfId="602" xr:uid="{00000000-0005-0000-0000-000059020000}"/>
    <cellStyle name="_신태백(가실행)_1_합덕-신례원(2공구)투찰_01 실행(군장산단) Rev00_01 실행(부산남컨가호안109-원안분) REV04" xfId="603" xr:uid="{00000000-0005-0000-0000-00005A020000}"/>
    <cellStyle name="_신태백(가실행)_1_합덕-신례원(2공구)투찰_경찰서-터미널간도로(투찰)②" xfId="604" xr:uid="{00000000-0005-0000-0000-00005B020000}"/>
    <cellStyle name="_신태백(가실행)_1_합덕-신례원(2공구)투찰_경찰서-터미널간도로(투찰)②_01 실행(군장산단) Rev00" xfId="605" xr:uid="{00000000-0005-0000-0000-00005C020000}"/>
    <cellStyle name="_신태백(가실행)_1_합덕-신례원(2공구)투찰_경찰서-터미널간도로(투찰)②_01 실행(군장산단) Rev00_01 실행(부산남컨가호안109-원안분) REV04" xfId="606" xr:uid="{00000000-0005-0000-0000-00005D020000}"/>
    <cellStyle name="_신태백(가실행)_1_합덕-신례원(2공구)투찰_봉무지방산업단지도로(투찰)②" xfId="607" xr:uid="{00000000-0005-0000-0000-00005E020000}"/>
    <cellStyle name="_신태백(가실행)_1_합덕-신례원(2공구)투찰_봉무지방산업단지도로(투찰)②_01 실행(군장산단) Rev00" xfId="608" xr:uid="{00000000-0005-0000-0000-00005F020000}"/>
    <cellStyle name="_신태백(가실행)_1_합덕-신례원(2공구)투찰_봉무지방산업단지도로(투찰)②_01 실행(군장산단) Rev00_01 실행(부산남컨가호안109-원안분) REV04" xfId="609" xr:uid="{00000000-0005-0000-0000-000060020000}"/>
    <cellStyle name="_신태백(가실행)_1_합덕-신례원(2공구)투찰_봉무지방산업단지도로(투찰)②+0.250%" xfId="610" xr:uid="{00000000-0005-0000-0000-000061020000}"/>
    <cellStyle name="_신태백(가실행)_1_합덕-신례원(2공구)투찰_봉무지방산업단지도로(투찰)②+0.250%_01 실행(군장산단) Rev00" xfId="611" xr:uid="{00000000-0005-0000-0000-000062020000}"/>
    <cellStyle name="_신태백(가실행)_1_합덕-신례원(2공구)투찰_봉무지방산업단지도로(투찰)②+0.250%_01 실행(군장산단) Rev00_01 실행(부산남컨가호안109-원안분) REV04" xfId="612" xr:uid="{00000000-0005-0000-0000-000063020000}"/>
    <cellStyle name="_신태백(가실행)_1_합덕-신례원(2공구)투찰_합덕-신례원(2공구)투찰" xfId="613" xr:uid="{00000000-0005-0000-0000-000064020000}"/>
    <cellStyle name="_신태백(가실행)_1_합덕-신례원(2공구)투찰_합덕-신례원(2공구)투찰_01 실행(군장산단) Rev00" xfId="614" xr:uid="{00000000-0005-0000-0000-000065020000}"/>
    <cellStyle name="_신태백(가실행)_1_합덕-신례원(2공구)투찰_합덕-신례원(2공구)투찰_01 실행(군장산단) Rev00_01 실행(부산남컨가호안109-원안분) REV04" xfId="615" xr:uid="{00000000-0005-0000-0000-000066020000}"/>
    <cellStyle name="_신태백(가실행)_1_합덕-신례원(2공구)투찰_합덕-신례원(2공구)투찰_경찰서-터미널간도로(투찰)②" xfId="616" xr:uid="{00000000-0005-0000-0000-000067020000}"/>
    <cellStyle name="_신태백(가실행)_1_합덕-신례원(2공구)투찰_합덕-신례원(2공구)투찰_경찰서-터미널간도로(투찰)②_01 실행(군장산단) Rev00" xfId="617" xr:uid="{00000000-0005-0000-0000-000068020000}"/>
    <cellStyle name="_신태백(가실행)_1_합덕-신례원(2공구)투찰_합덕-신례원(2공구)투찰_경찰서-터미널간도로(투찰)②_01 실행(군장산단) Rev00_01 실행(부산남컨가호안109-원안분) REV04" xfId="618" xr:uid="{00000000-0005-0000-0000-000069020000}"/>
    <cellStyle name="_신태백(가실행)_1_합덕-신례원(2공구)투찰_합덕-신례원(2공구)투찰_봉무지방산업단지도로(투찰)②" xfId="619" xr:uid="{00000000-0005-0000-0000-00006A020000}"/>
    <cellStyle name="_신태백(가실행)_1_합덕-신례원(2공구)투찰_합덕-신례원(2공구)투찰_봉무지방산업단지도로(투찰)②_01 실행(군장산단) Rev00" xfId="620" xr:uid="{00000000-0005-0000-0000-00006B020000}"/>
    <cellStyle name="_신태백(가실행)_1_합덕-신례원(2공구)투찰_합덕-신례원(2공구)투찰_봉무지방산업단지도로(투찰)②_01 실행(군장산단) Rev00_01 실행(부산남컨가호안109-원안분) REV04" xfId="621" xr:uid="{00000000-0005-0000-0000-00006C020000}"/>
    <cellStyle name="_신태백(가실행)_1_합덕-신례원(2공구)투찰_합덕-신례원(2공구)투찰_봉무지방산업단지도로(투찰)②+0.250%" xfId="622" xr:uid="{00000000-0005-0000-0000-00006D020000}"/>
    <cellStyle name="_신태백(가실행)_1_합덕-신례원(2공구)투찰_합덕-신례원(2공구)투찰_봉무지방산업단지도로(투찰)②+0.250%_01 실행(군장산단) Rev00" xfId="623" xr:uid="{00000000-0005-0000-0000-00006E020000}"/>
    <cellStyle name="_신태백(가실행)_1_합덕-신례원(2공구)투찰_합덕-신례원(2공구)투찰_봉무지방산업단지도로(투찰)②+0.250%_01 실행(군장산단) Rev00_01 실행(부산남컨가호안109-원안분) REV04" xfId="624" xr:uid="{00000000-0005-0000-0000-00006F020000}"/>
    <cellStyle name="_신태백(가실행)_경찰서-터미널간도로(투찰)②" xfId="625" xr:uid="{00000000-0005-0000-0000-000070020000}"/>
    <cellStyle name="_신태백(가실행)_경찰서-터미널간도로(투찰)②_01 실행(군장산단) Rev00" xfId="626" xr:uid="{00000000-0005-0000-0000-000071020000}"/>
    <cellStyle name="_신태백(가실행)_경찰서-터미널간도로(투찰)②_01 실행(군장산단) Rev00_01 실행(부산남컨가호안109-원안분) REV04" xfId="627" xr:uid="{00000000-0005-0000-0000-000072020000}"/>
    <cellStyle name="_신태백(가실행)_도덕-고흥도로(투찰)" xfId="628" xr:uid="{00000000-0005-0000-0000-000073020000}"/>
    <cellStyle name="_신태백(가실행)_도덕-고흥도로(투찰)_01 실행(군장산단) Rev00" xfId="629" xr:uid="{00000000-0005-0000-0000-000074020000}"/>
    <cellStyle name="_신태백(가실행)_도덕-고흥도로(투찰)_01 실행(군장산단) Rev00_01 실행(부산남컨가호안109-원안분) REV04" xfId="630" xr:uid="{00000000-0005-0000-0000-000075020000}"/>
    <cellStyle name="_신태백(가실행)_도덕-고흥도로(투찰)_경찰서-터미널간도로(투찰)②" xfId="631" xr:uid="{00000000-0005-0000-0000-000076020000}"/>
    <cellStyle name="_신태백(가실행)_도덕-고흥도로(투찰)_경찰서-터미널간도로(투찰)②_01 실행(군장산단) Rev00" xfId="632" xr:uid="{00000000-0005-0000-0000-000077020000}"/>
    <cellStyle name="_신태백(가실행)_도덕-고흥도로(투찰)_경찰서-터미널간도로(투찰)②_01 실행(군장산단) Rev00_01 실행(부산남컨가호안109-원안분) REV04" xfId="633" xr:uid="{00000000-0005-0000-0000-000078020000}"/>
    <cellStyle name="_신태백(가실행)_도덕-고흥도로(투찰)_봉무지방산업단지도로(투찰)②" xfId="634" xr:uid="{00000000-0005-0000-0000-000079020000}"/>
    <cellStyle name="_신태백(가실행)_도덕-고흥도로(투찰)_봉무지방산업단지도로(투찰)②_01 실행(군장산단) Rev00" xfId="635" xr:uid="{00000000-0005-0000-0000-00007A020000}"/>
    <cellStyle name="_신태백(가실행)_도덕-고흥도로(투찰)_봉무지방산업단지도로(투찰)②_01 실행(군장산단) Rev00_01 실행(부산남컨가호안109-원안분) REV04" xfId="636" xr:uid="{00000000-0005-0000-0000-00007B020000}"/>
    <cellStyle name="_신태백(가실행)_도덕-고흥도로(투찰)_봉무지방산업단지도로(투찰)②+0.250%" xfId="637" xr:uid="{00000000-0005-0000-0000-00007C020000}"/>
    <cellStyle name="_신태백(가실행)_도덕-고흥도로(투찰)_봉무지방산업단지도로(투찰)②+0.250%_01 실행(군장산단) Rev00" xfId="638" xr:uid="{00000000-0005-0000-0000-00007D020000}"/>
    <cellStyle name="_신태백(가실행)_도덕-고흥도로(투찰)_봉무지방산업단지도로(투찰)②+0.250%_01 실행(군장산단) Rev00_01 실행(부산남컨가호안109-원안분) REV04" xfId="639" xr:uid="{00000000-0005-0000-0000-00007E020000}"/>
    <cellStyle name="_신태백(가실행)_도덕-고흥도로(투찰)_합덕-신례원(2공구)투찰" xfId="640" xr:uid="{00000000-0005-0000-0000-00007F020000}"/>
    <cellStyle name="_신태백(가실행)_도덕-고흥도로(투찰)_합덕-신례원(2공구)투찰_01 실행(군장산단) Rev00" xfId="641" xr:uid="{00000000-0005-0000-0000-000080020000}"/>
    <cellStyle name="_신태백(가실행)_도덕-고흥도로(투찰)_합덕-신례원(2공구)투찰_01 실행(군장산단) Rev00_01 실행(부산남컨가호안109-원안분) REV04" xfId="642" xr:uid="{00000000-0005-0000-0000-000081020000}"/>
    <cellStyle name="_신태백(가실행)_도덕-고흥도로(투찰)_합덕-신례원(2공구)투찰_경찰서-터미널간도로(투찰)②" xfId="643" xr:uid="{00000000-0005-0000-0000-000082020000}"/>
    <cellStyle name="_신태백(가실행)_도덕-고흥도로(투찰)_합덕-신례원(2공구)투찰_경찰서-터미널간도로(투찰)②_01 실행(군장산단) Rev00" xfId="644" xr:uid="{00000000-0005-0000-0000-000083020000}"/>
    <cellStyle name="_신태백(가실행)_도덕-고흥도로(투찰)_합덕-신례원(2공구)투찰_경찰서-터미널간도로(투찰)②_01 실행(군장산단) Rev00_01 실행(부산남컨가호안109-원안분) REV04" xfId="645" xr:uid="{00000000-0005-0000-0000-000084020000}"/>
    <cellStyle name="_신태백(가실행)_도덕-고흥도로(투찰)_합덕-신례원(2공구)투찰_봉무지방산업단지도로(투찰)②" xfId="646" xr:uid="{00000000-0005-0000-0000-000085020000}"/>
    <cellStyle name="_신태백(가실행)_도덕-고흥도로(투찰)_합덕-신례원(2공구)투찰_봉무지방산업단지도로(투찰)②_01 실행(군장산단) Rev00" xfId="647" xr:uid="{00000000-0005-0000-0000-000086020000}"/>
    <cellStyle name="_신태백(가실행)_도덕-고흥도로(투찰)_합덕-신례원(2공구)투찰_봉무지방산업단지도로(투찰)②_01 실행(군장산단) Rev00_01 실행(부산남컨가호안109-원안분) REV04" xfId="648" xr:uid="{00000000-0005-0000-0000-000087020000}"/>
    <cellStyle name="_신태백(가실행)_도덕-고흥도로(투찰)_합덕-신례원(2공구)투찰_봉무지방산업단지도로(투찰)②+0.250%" xfId="649" xr:uid="{00000000-0005-0000-0000-000088020000}"/>
    <cellStyle name="_신태백(가실행)_도덕-고흥도로(투찰)_합덕-신례원(2공구)투찰_봉무지방산업단지도로(투찰)②+0.250%_01 실행(군장산단) Rev00" xfId="650" xr:uid="{00000000-0005-0000-0000-000089020000}"/>
    <cellStyle name="_신태백(가실행)_도덕-고흥도로(투찰)_합덕-신례원(2공구)투찰_봉무지방산업단지도로(투찰)②+0.250%_01 실행(군장산단) Rev00_01 실행(부산남컨가호안109-원안분) REV04" xfId="651" xr:uid="{00000000-0005-0000-0000-00008A020000}"/>
    <cellStyle name="_신태백(가실행)_도덕-고흥도로(투찰)_합덕-신례원(2공구)투찰_합덕-신례원(2공구)투찰" xfId="652" xr:uid="{00000000-0005-0000-0000-00008B020000}"/>
    <cellStyle name="_신태백(가실행)_도덕-고흥도로(투찰)_합덕-신례원(2공구)투찰_합덕-신례원(2공구)투찰_01 실행(군장산단) Rev00" xfId="653" xr:uid="{00000000-0005-0000-0000-00008C020000}"/>
    <cellStyle name="_신태백(가실행)_도덕-고흥도로(투찰)_합덕-신례원(2공구)투찰_합덕-신례원(2공구)투찰_01 실행(군장산단) Rev00_01 실행(부산남컨가호안109-원안분) REV04" xfId="654" xr:uid="{00000000-0005-0000-0000-00008D020000}"/>
    <cellStyle name="_신태백(가실행)_도덕-고흥도로(투찰)_합덕-신례원(2공구)투찰_합덕-신례원(2공구)투찰_경찰서-터미널간도로(투찰)②" xfId="655" xr:uid="{00000000-0005-0000-0000-00008E020000}"/>
    <cellStyle name="_신태백(가실행)_도덕-고흥도로(투찰)_합덕-신례원(2공구)투찰_합덕-신례원(2공구)투찰_경찰서-터미널간도로(투찰)②_01 실행(군장산단) Rev00" xfId="656" xr:uid="{00000000-0005-0000-0000-00008F020000}"/>
    <cellStyle name="_신태백(가실행)_도덕-고흥도로(투찰)_합덕-신례원(2공구)투찰_합덕-신례원(2공구)투찰_경찰서-터미널간도로(투찰)②_01 실행(군장산단) Rev00_01 실행(부산남컨가호안109-원안분) REV04" xfId="657" xr:uid="{00000000-0005-0000-0000-000090020000}"/>
    <cellStyle name="_신태백(가실행)_도덕-고흥도로(투찰)_합덕-신례원(2공구)투찰_합덕-신례원(2공구)투찰_봉무지방산업단지도로(투찰)②" xfId="658" xr:uid="{00000000-0005-0000-0000-000091020000}"/>
    <cellStyle name="_신태백(가실행)_도덕-고흥도로(투찰)_합덕-신례원(2공구)투찰_합덕-신례원(2공구)투찰_봉무지방산업단지도로(투찰)②_01 실행(군장산단) Rev00" xfId="659" xr:uid="{00000000-0005-0000-0000-000092020000}"/>
    <cellStyle name="_신태백(가실행)_도덕-고흥도로(투찰)_합덕-신례원(2공구)투찰_합덕-신례원(2공구)투찰_봉무지방산업단지도로(투찰)②_01 실행(군장산단) Rev00_01 실행(부산남컨가호안109-원안분) REV04" xfId="660" xr:uid="{00000000-0005-0000-0000-000093020000}"/>
    <cellStyle name="_신태백(가실행)_도덕-고흥도로(투찰)_합덕-신례원(2공구)투찰_합덕-신례원(2공구)투찰_봉무지방산업단지도로(투찰)②+0.250%" xfId="661" xr:uid="{00000000-0005-0000-0000-000094020000}"/>
    <cellStyle name="_신태백(가실행)_도덕-고흥도로(투찰)_합덕-신례원(2공구)투찰_합덕-신례원(2공구)투찰_봉무지방산업단지도로(투찰)②+0.250%_01 실행(군장산단) Rev00" xfId="662" xr:uid="{00000000-0005-0000-0000-000095020000}"/>
    <cellStyle name="_신태백(가실행)_도덕-고흥도로(투찰)_합덕-신례원(2공구)투찰_합덕-신례원(2공구)투찰_봉무지방산업단지도로(투찰)②+0.250%_01 실행(군장산단) Rev00_01 실행(부산남컨가호안109-원안분) REV04" xfId="663" xr:uid="{00000000-0005-0000-0000-000096020000}"/>
    <cellStyle name="_신태백(가실행)_봉무지방산업단지도로(투찰)②" xfId="664" xr:uid="{00000000-0005-0000-0000-000097020000}"/>
    <cellStyle name="_신태백(가실행)_봉무지방산업단지도로(투찰)②_01 실행(군장산단) Rev00" xfId="665" xr:uid="{00000000-0005-0000-0000-000098020000}"/>
    <cellStyle name="_신태백(가실행)_봉무지방산업단지도로(투찰)②_01 실행(군장산단) Rev00_01 실행(부산남컨가호안109-원안분) REV04" xfId="666" xr:uid="{00000000-0005-0000-0000-000099020000}"/>
    <cellStyle name="_신태백(가실행)_봉무지방산업단지도로(투찰)②+0.250%" xfId="667" xr:uid="{00000000-0005-0000-0000-00009A020000}"/>
    <cellStyle name="_신태백(가실행)_봉무지방산업단지도로(투찰)②+0.250%_01 실행(군장산단) Rev00" xfId="668" xr:uid="{00000000-0005-0000-0000-00009B020000}"/>
    <cellStyle name="_신태백(가실행)_봉무지방산업단지도로(투찰)②+0.250%_01 실행(군장산단) Rev00_01 실행(부산남컨가호안109-원안분) REV04" xfId="669" xr:uid="{00000000-0005-0000-0000-00009C020000}"/>
    <cellStyle name="_신태백(가실행)_안산부대(투찰)⑤" xfId="670" xr:uid="{00000000-0005-0000-0000-00009D020000}"/>
    <cellStyle name="_신태백(가실행)_안산부대(투찰)⑤_01 실행(군장산단) Rev00" xfId="671" xr:uid="{00000000-0005-0000-0000-00009E020000}"/>
    <cellStyle name="_신태백(가실행)_안산부대(투찰)⑤_01 실행(군장산단) Rev00_01 실행(부산남컨가호안109-원안분) REV04" xfId="672" xr:uid="{00000000-0005-0000-0000-00009F020000}"/>
    <cellStyle name="_신태백(가실행)_안산부대(투찰)⑤_경찰서-터미널간도로(투찰)②" xfId="673" xr:uid="{00000000-0005-0000-0000-0000A0020000}"/>
    <cellStyle name="_신태백(가실행)_안산부대(투찰)⑤_경찰서-터미널간도로(투찰)②_01 실행(군장산단) Rev00" xfId="674" xr:uid="{00000000-0005-0000-0000-0000A1020000}"/>
    <cellStyle name="_신태백(가실행)_안산부대(투찰)⑤_경찰서-터미널간도로(투찰)②_01 실행(군장산단) Rev00_01 실행(부산남컨가호안109-원안분) REV04" xfId="675" xr:uid="{00000000-0005-0000-0000-0000A2020000}"/>
    <cellStyle name="_신태백(가실행)_안산부대(투찰)⑤_봉무지방산업단지도로(투찰)②" xfId="676" xr:uid="{00000000-0005-0000-0000-0000A3020000}"/>
    <cellStyle name="_신태백(가실행)_안산부대(투찰)⑤_봉무지방산업단지도로(투찰)②_01 실행(군장산단) Rev00" xfId="677" xr:uid="{00000000-0005-0000-0000-0000A4020000}"/>
    <cellStyle name="_신태백(가실행)_안산부대(투찰)⑤_봉무지방산업단지도로(투찰)②_01 실행(군장산단) Rev00_01 실행(부산남컨가호안109-원안분) REV04" xfId="678" xr:uid="{00000000-0005-0000-0000-0000A5020000}"/>
    <cellStyle name="_신태백(가실행)_안산부대(투찰)⑤_봉무지방산업단지도로(투찰)②+0.250%" xfId="679" xr:uid="{00000000-0005-0000-0000-0000A6020000}"/>
    <cellStyle name="_신태백(가실행)_안산부대(투찰)⑤_봉무지방산업단지도로(투찰)②+0.250%_01 실행(군장산단) Rev00" xfId="680" xr:uid="{00000000-0005-0000-0000-0000A7020000}"/>
    <cellStyle name="_신태백(가실행)_안산부대(투찰)⑤_봉무지방산업단지도로(투찰)②+0.250%_01 실행(군장산단) Rev00_01 실행(부산남컨가호안109-원안분) REV04" xfId="681" xr:uid="{00000000-0005-0000-0000-0000A8020000}"/>
    <cellStyle name="_신태백(가실행)_안산부대(투찰)⑤_합덕-신례원(2공구)투찰" xfId="682" xr:uid="{00000000-0005-0000-0000-0000A9020000}"/>
    <cellStyle name="_신태백(가실행)_안산부대(투찰)⑤_합덕-신례원(2공구)투찰_01 실행(군장산단) Rev00" xfId="683" xr:uid="{00000000-0005-0000-0000-0000AA020000}"/>
    <cellStyle name="_신태백(가실행)_안산부대(투찰)⑤_합덕-신례원(2공구)투찰_01 실행(군장산단) Rev00_01 실행(부산남컨가호안109-원안분) REV04" xfId="684" xr:uid="{00000000-0005-0000-0000-0000AB020000}"/>
    <cellStyle name="_신태백(가실행)_안산부대(투찰)⑤_합덕-신례원(2공구)투찰_경찰서-터미널간도로(투찰)②" xfId="685" xr:uid="{00000000-0005-0000-0000-0000AC020000}"/>
    <cellStyle name="_신태백(가실행)_안산부대(투찰)⑤_합덕-신례원(2공구)투찰_경찰서-터미널간도로(투찰)②_01 실행(군장산단) Rev00" xfId="686" xr:uid="{00000000-0005-0000-0000-0000AD020000}"/>
    <cellStyle name="_신태백(가실행)_안산부대(투찰)⑤_합덕-신례원(2공구)투찰_경찰서-터미널간도로(투찰)②_01 실행(군장산단) Rev00_01 실행(부산남컨가호안109-원안분) REV04" xfId="687" xr:uid="{00000000-0005-0000-0000-0000AE020000}"/>
    <cellStyle name="_신태백(가실행)_안산부대(투찰)⑤_합덕-신례원(2공구)투찰_봉무지방산업단지도로(투찰)②" xfId="688" xr:uid="{00000000-0005-0000-0000-0000AF020000}"/>
    <cellStyle name="_신태백(가실행)_안산부대(투찰)⑤_합덕-신례원(2공구)투찰_봉무지방산업단지도로(투찰)②_01 실행(군장산단) Rev00" xfId="689" xr:uid="{00000000-0005-0000-0000-0000B0020000}"/>
    <cellStyle name="_신태백(가실행)_안산부대(투찰)⑤_합덕-신례원(2공구)투찰_봉무지방산업단지도로(투찰)②_01 실행(군장산단) Rev00_01 실행(부산남컨가호안109-원안분) REV04" xfId="690" xr:uid="{00000000-0005-0000-0000-0000B1020000}"/>
    <cellStyle name="_신태백(가실행)_안산부대(투찰)⑤_합덕-신례원(2공구)투찰_봉무지방산업단지도로(투찰)②+0.250%" xfId="691" xr:uid="{00000000-0005-0000-0000-0000B2020000}"/>
    <cellStyle name="_신태백(가실행)_안산부대(투찰)⑤_합덕-신례원(2공구)투찰_봉무지방산업단지도로(투찰)②+0.250%_01 실행(군장산단) Rev00" xfId="692" xr:uid="{00000000-0005-0000-0000-0000B3020000}"/>
    <cellStyle name="_신태백(가실행)_안산부대(투찰)⑤_합덕-신례원(2공구)투찰_봉무지방산업단지도로(투찰)②+0.250%_01 실행(군장산단) Rev00_01 실행(부산남컨가호안109-원안분) REV04" xfId="693" xr:uid="{00000000-0005-0000-0000-0000B4020000}"/>
    <cellStyle name="_신태백(가실행)_안산부대(투찰)⑤_합덕-신례원(2공구)투찰_합덕-신례원(2공구)투찰" xfId="694" xr:uid="{00000000-0005-0000-0000-0000B5020000}"/>
    <cellStyle name="_신태백(가실행)_안산부대(투찰)⑤_합덕-신례원(2공구)투찰_합덕-신례원(2공구)투찰_01 실행(군장산단) Rev00" xfId="695" xr:uid="{00000000-0005-0000-0000-0000B6020000}"/>
    <cellStyle name="_신태백(가실행)_안산부대(투찰)⑤_합덕-신례원(2공구)투찰_합덕-신례원(2공구)투찰_01 실행(군장산단) Rev00_01 실행(부산남컨가호안109-원안분) REV04" xfId="696" xr:uid="{00000000-0005-0000-0000-0000B7020000}"/>
    <cellStyle name="_신태백(가실행)_안산부대(투찰)⑤_합덕-신례원(2공구)투찰_합덕-신례원(2공구)투찰_경찰서-터미널간도로(투찰)②" xfId="697" xr:uid="{00000000-0005-0000-0000-0000B8020000}"/>
    <cellStyle name="_신태백(가실행)_안산부대(투찰)⑤_합덕-신례원(2공구)투찰_합덕-신례원(2공구)투찰_경찰서-터미널간도로(투찰)②_01 실행(군장산단) Rev00" xfId="698" xr:uid="{00000000-0005-0000-0000-0000B9020000}"/>
    <cellStyle name="_신태백(가실행)_안산부대(투찰)⑤_합덕-신례원(2공구)투찰_합덕-신례원(2공구)투찰_경찰서-터미널간도로(투찰)②_01 실행(군장산단) Rev00_01 실행(부산남컨가호안109-원안분) REV04" xfId="699" xr:uid="{00000000-0005-0000-0000-0000BA020000}"/>
    <cellStyle name="_신태백(가실행)_안산부대(투찰)⑤_합덕-신례원(2공구)투찰_합덕-신례원(2공구)투찰_봉무지방산업단지도로(투찰)②" xfId="700" xr:uid="{00000000-0005-0000-0000-0000BB020000}"/>
    <cellStyle name="_신태백(가실행)_안산부대(투찰)⑤_합덕-신례원(2공구)투찰_합덕-신례원(2공구)투찰_봉무지방산업단지도로(투찰)②_01 실행(군장산단) Rev00" xfId="701" xr:uid="{00000000-0005-0000-0000-0000BC020000}"/>
    <cellStyle name="_신태백(가실행)_안산부대(투찰)⑤_합덕-신례원(2공구)투찰_합덕-신례원(2공구)투찰_봉무지방산업단지도로(투찰)②_01 실행(군장산단) Rev00_01 실행(부산남컨가호안109-원안분) REV04" xfId="702" xr:uid="{00000000-0005-0000-0000-0000BD020000}"/>
    <cellStyle name="_신태백(가실행)_안산부대(투찰)⑤_합덕-신례원(2공구)투찰_합덕-신례원(2공구)투찰_봉무지방산업단지도로(투찰)②+0.250%" xfId="703" xr:uid="{00000000-0005-0000-0000-0000BE020000}"/>
    <cellStyle name="_신태백(가실행)_안산부대(투찰)⑤_합덕-신례원(2공구)투찰_합덕-신례원(2공구)투찰_봉무지방산업단지도로(투찰)②+0.250%_01 실행(군장산단) Rev00" xfId="704" xr:uid="{00000000-0005-0000-0000-0000BF020000}"/>
    <cellStyle name="_신태백(가실행)_안산부대(투찰)⑤_합덕-신례원(2공구)투찰_합덕-신례원(2공구)투찰_봉무지방산업단지도로(투찰)②+0.250%_01 실행(군장산단) Rev00_01 실행(부산남컨가호안109-원안분) REV04" xfId="705" xr:uid="{00000000-0005-0000-0000-0000C0020000}"/>
    <cellStyle name="_신태백(가실행)_양곡부두(투찰)-0.31%" xfId="706" xr:uid="{00000000-0005-0000-0000-0000C1020000}"/>
    <cellStyle name="_신태백(가실행)_양곡부두(투찰)-0.31%_01 실행(군장산단) Rev00" xfId="707" xr:uid="{00000000-0005-0000-0000-0000C2020000}"/>
    <cellStyle name="_신태백(가실행)_양곡부두(투찰)-0.31%_01 실행(군장산단) Rev00_01 실행(부산남컨가호안109-원안분) REV04" xfId="708" xr:uid="{00000000-0005-0000-0000-0000C3020000}"/>
    <cellStyle name="_신태백(가실행)_양곡부두(투찰)-0.31%_경찰서-터미널간도로(투찰)②" xfId="709" xr:uid="{00000000-0005-0000-0000-0000C4020000}"/>
    <cellStyle name="_신태백(가실행)_양곡부두(투찰)-0.31%_경찰서-터미널간도로(투찰)②_01 실행(군장산단) Rev00" xfId="710" xr:uid="{00000000-0005-0000-0000-0000C5020000}"/>
    <cellStyle name="_신태백(가실행)_양곡부두(투찰)-0.31%_경찰서-터미널간도로(투찰)②_01 실행(군장산단) Rev00_01 실행(부산남컨가호안109-원안분) REV04" xfId="711" xr:uid="{00000000-0005-0000-0000-0000C6020000}"/>
    <cellStyle name="_신태백(가실행)_양곡부두(투찰)-0.31%_봉무지방산업단지도로(투찰)②" xfId="712" xr:uid="{00000000-0005-0000-0000-0000C7020000}"/>
    <cellStyle name="_신태백(가실행)_양곡부두(투찰)-0.31%_봉무지방산업단지도로(투찰)②_01 실행(군장산단) Rev00" xfId="713" xr:uid="{00000000-0005-0000-0000-0000C8020000}"/>
    <cellStyle name="_신태백(가실행)_양곡부두(투찰)-0.31%_봉무지방산업단지도로(투찰)②_01 실행(군장산단) Rev00_01 실행(부산남컨가호안109-원안분) REV04" xfId="714" xr:uid="{00000000-0005-0000-0000-0000C9020000}"/>
    <cellStyle name="_신태백(가실행)_양곡부두(투찰)-0.31%_봉무지방산업단지도로(투찰)②+0.250%" xfId="715" xr:uid="{00000000-0005-0000-0000-0000CA020000}"/>
    <cellStyle name="_신태백(가실행)_양곡부두(투찰)-0.31%_봉무지방산업단지도로(투찰)②+0.250%_01 실행(군장산단) Rev00" xfId="716" xr:uid="{00000000-0005-0000-0000-0000CB020000}"/>
    <cellStyle name="_신태백(가실행)_양곡부두(투찰)-0.31%_봉무지방산업단지도로(투찰)②+0.250%_01 실행(군장산단) Rev00_01 실행(부산남컨가호안109-원안분) REV04" xfId="717" xr:uid="{00000000-0005-0000-0000-0000CC020000}"/>
    <cellStyle name="_신태백(가실행)_양곡부두(투찰)-0.31%_합덕-신례원(2공구)투찰" xfId="718" xr:uid="{00000000-0005-0000-0000-0000CD020000}"/>
    <cellStyle name="_신태백(가실행)_양곡부두(투찰)-0.31%_합덕-신례원(2공구)투찰_01 실행(군장산단) Rev00" xfId="719" xr:uid="{00000000-0005-0000-0000-0000CE020000}"/>
    <cellStyle name="_신태백(가실행)_양곡부두(투찰)-0.31%_합덕-신례원(2공구)투찰_01 실행(군장산단) Rev00_01 실행(부산남컨가호안109-원안분) REV04" xfId="720" xr:uid="{00000000-0005-0000-0000-0000CF020000}"/>
    <cellStyle name="_신태백(가실행)_양곡부두(투찰)-0.31%_합덕-신례원(2공구)투찰_경찰서-터미널간도로(투찰)②" xfId="721" xr:uid="{00000000-0005-0000-0000-0000D0020000}"/>
    <cellStyle name="_신태백(가실행)_양곡부두(투찰)-0.31%_합덕-신례원(2공구)투찰_경찰서-터미널간도로(투찰)②_01 실행(군장산단) Rev00" xfId="722" xr:uid="{00000000-0005-0000-0000-0000D1020000}"/>
    <cellStyle name="_신태백(가실행)_양곡부두(투찰)-0.31%_합덕-신례원(2공구)투찰_경찰서-터미널간도로(투찰)②_01 실행(군장산단) Rev00_01 실행(부산남컨가호안109-원안분) REV04" xfId="723" xr:uid="{00000000-0005-0000-0000-0000D2020000}"/>
    <cellStyle name="_신태백(가실행)_양곡부두(투찰)-0.31%_합덕-신례원(2공구)투찰_봉무지방산업단지도로(투찰)②" xfId="724" xr:uid="{00000000-0005-0000-0000-0000D3020000}"/>
    <cellStyle name="_신태백(가실행)_양곡부두(투찰)-0.31%_합덕-신례원(2공구)투찰_봉무지방산업단지도로(투찰)②_01 실행(군장산단) Rev00" xfId="725" xr:uid="{00000000-0005-0000-0000-0000D4020000}"/>
    <cellStyle name="_신태백(가실행)_양곡부두(투찰)-0.31%_합덕-신례원(2공구)투찰_봉무지방산업단지도로(투찰)②_01 실행(군장산단) Rev00_01 실행(부산남컨가호안109-원안분) REV04" xfId="726" xr:uid="{00000000-0005-0000-0000-0000D5020000}"/>
    <cellStyle name="_신태백(가실행)_양곡부두(투찰)-0.31%_합덕-신례원(2공구)투찰_봉무지방산업단지도로(투찰)②+0.250%" xfId="727" xr:uid="{00000000-0005-0000-0000-0000D6020000}"/>
    <cellStyle name="_신태백(가실행)_양곡부두(투찰)-0.31%_합덕-신례원(2공구)투찰_봉무지방산업단지도로(투찰)②+0.250%_01 실행(군장산단) Rev00" xfId="728" xr:uid="{00000000-0005-0000-0000-0000D7020000}"/>
    <cellStyle name="_신태백(가실행)_양곡부두(투찰)-0.31%_합덕-신례원(2공구)투찰_봉무지방산업단지도로(투찰)②+0.250%_01 실행(군장산단) Rev00_01 실행(부산남컨가호안109-원안분) REV04" xfId="729" xr:uid="{00000000-0005-0000-0000-0000D8020000}"/>
    <cellStyle name="_신태백(가실행)_양곡부두(투찰)-0.31%_합덕-신례원(2공구)투찰_합덕-신례원(2공구)투찰" xfId="730" xr:uid="{00000000-0005-0000-0000-0000D9020000}"/>
    <cellStyle name="_신태백(가실행)_양곡부두(투찰)-0.31%_합덕-신례원(2공구)투찰_합덕-신례원(2공구)투찰_01 실행(군장산단) Rev00" xfId="731" xr:uid="{00000000-0005-0000-0000-0000DA020000}"/>
    <cellStyle name="_신태백(가실행)_양곡부두(투찰)-0.31%_합덕-신례원(2공구)투찰_합덕-신례원(2공구)투찰_01 실행(군장산단) Rev00_01 실행(부산남컨가호안109-원안분) REV04" xfId="732" xr:uid="{00000000-0005-0000-0000-0000DB020000}"/>
    <cellStyle name="_신태백(가실행)_양곡부두(투찰)-0.31%_합덕-신례원(2공구)투찰_합덕-신례원(2공구)투찰_경찰서-터미널간도로(투찰)②" xfId="733" xr:uid="{00000000-0005-0000-0000-0000DC020000}"/>
    <cellStyle name="_신태백(가실행)_양곡부두(투찰)-0.31%_합덕-신례원(2공구)투찰_합덕-신례원(2공구)투찰_경찰서-터미널간도로(투찰)②_01 실행(군장산단) Rev00" xfId="734" xr:uid="{00000000-0005-0000-0000-0000DD020000}"/>
    <cellStyle name="_신태백(가실행)_양곡부두(투찰)-0.31%_합덕-신례원(2공구)투찰_합덕-신례원(2공구)투찰_경찰서-터미널간도로(투찰)②_01 실행(군장산단) Rev00_01 실행(부산남컨가호안109-원안분) REV04" xfId="735" xr:uid="{00000000-0005-0000-0000-0000DE020000}"/>
    <cellStyle name="_신태백(가실행)_양곡부두(투찰)-0.31%_합덕-신례원(2공구)투찰_합덕-신례원(2공구)투찰_봉무지방산업단지도로(투찰)②" xfId="736" xr:uid="{00000000-0005-0000-0000-0000DF020000}"/>
    <cellStyle name="_신태백(가실행)_양곡부두(투찰)-0.31%_합덕-신례원(2공구)투찰_합덕-신례원(2공구)투찰_봉무지방산업단지도로(투찰)②_01 실행(군장산단) Rev00" xfId="737" xr:uid="{00000000-0005-0000-0000-0000E0020000}"/>
    <cellStyle name="_신태백(가실행)_양곡부두(투찰)-0.31%_합덕-신례원(2공구)투찰_합덕-신례원(2공구)투찰_봉무지방산업단지도로(투찰)②_01 실행(군장산단) Rev00_01 실행(부산남컨가호안109-원안분) REV04" xfId="738" xr:uid="{00000000-0005-0000-0000-0000E1020000}"/>
    <cellStyle name="_신태백(가실행)_양곡부두(투찰)-0.31%_합덕-신례원(2공구)투찰_합덕-신례원(2공구)투찰_봉무지방산업단지도로(투찰)②+0.250%" xfId="739" xr:uid="{00000000-0005-0000-0000-0000E2020000}"/>
    <cellStyle name="_신태백(가실행)_양곡부두(투찰)-0.31%_합덕-신례원(2공구)투찰_합덕-신례원(2공구)투찰_봉무지방산업단지도로(투찰)②+0.250%_01 실행(군장산단) Rev00" xfId="740" xr:uid="{00000000-0005-0000-0000-0000E3020000}"/>
    <cellStyle name="_신태백(가실행)_양곡부두(투찰)-0.31%_합덕-신례원(2공구)투찰_합덕-신례원(2공구)투찰_봉무지방산업단지도로(투찰)②+0.250%_01 실행(군장산단) Rev00_01 실행(부산남컨가호안109-원안분) REV04" xfId="741" xr:uid="{00000000-0005-0000-0000-0000E4020000}"/>
    <cellStyle name="_신태백(가실행)_창원상수도(토목)투찰" xfId="742" xr:uid="{00000000-0005-0000-0000-0000E5020000}"/>
    <cellStyle name="_신태백(가실행)_창원상수도(토목)투찰_01 실행(군장산단) Rev00" xfId="743" xr:uid="{00000000-0005-0000-0000-0000E6020000}"/>
    <cellStyle name="_신태백(가실행)_창원상수도(토목)투찰_01 실행(군장산단) Rev00_01 실행(부산남컨가호안109-원안분) REV04" xfId="744" xr:uid="{00000000-0005-0000-0000-0000E7020000}"/>
    <cellStyle name="_신태백(가실행)_창원상수도(토목)투찰_경찰서-터미널간도로(투찰)②" xfId="745" xr:uid="{00000000-0005-0000-0000-0000E8020000}"/>
    <cellStyle name="_신태백(가실행)_창원상수도(토목)투찰_경찰서-터미널간도로(투찰)②_01 실행(군장산단) Rev00" xfId="746" xr:uid="{00000000-0005-0000-0000-0000E9020000}"/>
    <cellStyle name="_신태백(가실행)_창원상수도(토목)투찰_경찰서-터미널간도로(투찰)②_01 실행(군장산단) Rev00_01 실행(부산남컨가호안109-원안분) REV04" xfId="747" xr:uid="{00000000-0005-0000-0000-0000EA020000}"/>
    <cellStyle name="_신태백(가실행)_창원상수도(토목)투찰_봉무지방산업단지도로(투찰)②" xfId="748" xr:uid="{00000000-0005-0000-0000-0000EB020000}"/>
    <cellStyle name="_신태백(가실행)_창원상수도(토목)투찰_봉무지방산업단지도로(투찰)②_01 실행(군장산단) Rev00" xfId="749" xr:uid="{00000000-0005-0000-0000-0000EC020000}"/>
    <cellStyle name="_신태백(가실행)_창원상수도(토목)투찰_봉무지방산업단지도로(투찰)②_01 실행(군장산단) Rev00_01 실행(부산남컨가호안109-원안분) REV04" xfId="750" xr:uid="{00000000-0005-0000-0000-0000ED020000}"/>
    <cellStyle name="_신태백(가실행)_창원상수도(토목)투찰_봉무지방산업단지도로(투찰)②+0.250%" xfId="751" xr:uid="{00000000-0005-0000-0000-0000EE020000}"/>
    <cellStyle name="_신태백(가실행)_창원상수도(토목)투찰_봉무지방산업단지도로(투찰)②+0.250%_01 실행(군장산단) Rev00" xfId="752" xr:uid="{00000000-0005-0000-0000-0000EF020000}"/>
    <cellStyle name="_신태백(가실행)_창원상수도(토목)투찰_봉무지방산업단지도로(투찰)②+0.250%_01 실행(군장산단) Rev00_01 실행(부산남컨가호안109-원안분) REV04" xfId="753" xr:uid="{00000000-0005-0000-0000-0000F0020000}"/>
    <cellStyle name="_신태백(가실행)_창원상수도(토목)투찰_합덕-신례원(2공구)투찰" xfId="754" xr:uid="{00000000-0005-0000-0000-0000F1020000}"/>
    <cellStyle name="_신태백(가실행)_창원상수도(토목)투찰_합덕-신례원(2공구)투찰_01 실행(군장산단) Rev00" xfId="755" xr:uid="{00000000-0005-0000-0000-0000F2020000}"/>
    <cellStyle name="_신태백(가실행)_창원상수도(토목)투찰_합덕-신례원(2공구)투찰_01 실행(군장산단) Rev00_01 실행(부산남컨가호안109-원안분) REV04" xfId="756" xr:uid="{00000000-0005-0000-0000-0000F3020000}"/>
    <cellStyle name="_신태백(가실행)_창원상수도(토목)투찰_합덕-신례원(2공구)투찰_경찰서-터미널간도로(투찰)②" xfId="757" xr:uid="{00000000-0005-0000-0000-0000F4020000}"/>
    <cellStyle name="_신태백(가실행)_창원상수도(토목)투찰_합덕-신례원(2공구)투찰_경찰서-터미널간도로(투찰)②_01 실행(군장산단) Rev00" xfId="758" xr:uid="{00000000-0005-0000-0000-0000F5020000}"/>
    <cellStyle name="_신태백(가실행)_창원상수도(토목)투찰_합덕-신례원(2공구)투찰_경찰서-터미널간도로(투찰)②_01 실행(군장산단) Rev00_01 실행(부산남컨가호안109-원안분) REV04" xfId="759" xr:uid="{00000000-0005-0000-0000-0000F6020000}"/>
    <cellStyle name="_신태백(가실행)_창원상수도(토목)투찰_합덕-신례원(2공구)투찰_봉무지방산업단지도로(투찰)②" xfId="760" xr:uid="{00000000-0005-0000-0000-0000F7020000}"/>
    <cellStyle name="_신태백(가실행)_창원상수도(토목)투찰_합덕-신례원(2공구)투찰_봉무지방산업단지도로(투찰)②_01 실행(군장산단) Rev00" xfId="761" xr:uid="{00000000-0005-0000-0000-0000F8020000}"/>
    <cellStyle name="_신태백(가실행)_창원상수도(토목)투찰_합덕-신례원(2공구)투찰_봉무지방산업단지도로(투찰)②_01 실행(군장산단) Rev00_01 실행(부산남컨가호안109-원안분) REV04" xfId="762" xr:uid="{00000000-0005-0000-0000-0000F9020000}"/>
    <cellStyle name="_신태백(가실행)_창원상수도(토목)투찰_합덕-신례원(2공구)투찰_봉무지방산업단지도로(투찰)②+0.250%" xfId="763" xr:uid="{00000000-0005-0000-0000-0000FA020000}"/>
    <cellStyle name="_신태백(가실행)_창원상수도(토목)투찰_합덕-신례원(2공구)투찰_봉무지방산업단지도로(투찰)②+0.250%_01 실행(군장산단) Rev00" xfId="764" xr:uid="{00000000-0005-0000-0000-0000FB020000}"/>
    <cellStyle name="_신태백(가실행)_창원상수도(토목)투찰_합덕-신례원(2공구)투찰_봉무지방산업단지도로(투찰)②+0.250%_01 실행(군장산단) Rev00_01 실행(부산남컨가호안109-원안분) REV04" xfId="765" xr:uid="{00000000-0005-0000-0000-0000FC020000}"/>
    <cellStyle name="_신태백(가실행)_창원상수도(토목)투찰_합덕-신례원(2공구)투찰_합덕-신례원(2공구)투찰" xfId="766" xr:uid="{00000000-0005-0000-0000-0000FD020000}"/>
    <cellStyle name="_신태백(가실행)_창원상수도(토목)투찰_합덕-신례원(2공구)투찰_합덕-신례원(2공구)투찰_01 실행(군장산단) Rev00" xfId="767" xr:uid="{00000000-0005-0000-0000-0000FE020000}"/>
    <cellStyle name="_신태백(가실행)_창원상수도(토목)투찰_합덕-신례원(2공구)투찰_합덕-신례원(2공구)투찰_01 실행(군장산단) Rev00_01 실행(부산남컨가호안109-원안분) REV04" xfId="768" xr:uid="{00000000-0005-0000-0000-0000FF020000}"/>
    <cellStyle name="_신태백(가실행)_창원상수도(토목)투찰_합덕-신례원(2공구)투찰_합덕-신례원(2공구)투찰_경찰서-터미널간도로(투찰)②" xfId="769" xr:uid="{00000000-0005-0000-0000-000000030000}"/>
    <cellStyle name="_신태백(가실행)_창원상수도(토목)투찰_합덕-신례원(2공구)투찰_합덕-신례원(2공구)투찰_경찰서-터미널간도로(투찰)②_01 실행(군장산단) Rev00" xfId="770" xr:uid="{00000000-0005-0000-0000-000001030000}"/>
    <cellStyle name="_신태백(가실행)_창원상수도(토목)투찰_합덕-신례원(2공구)투찰_합덕-신례원(2공구)투찰_경찰서-터미널간도로(투찰)②_01 실행(군장산단) Rev00_01 실행(부산남컨가호안109-원안분) REV04" xfId="771" xr:uid="{00000000-0005-0000-0000-000002030000}"/>
    <cellStyle name="_신태백(가실행)_창원상수도(토목)투찰_합덕-신례원(2공구)투찰_합덕-신례원(2공구)투찰_봉무지방산업단지도로(투찰)②" xfId="772" xr:uid="{00000000-0005-0000-0000-000003030000}"/>
    <cellStyle name="_신태백(가실행)_창원상수도(토목)투찰_합덕-신례원(2공구)투찰_합덕-신례원(2공구)투찰_봉무지방산업단지도로(투찰)②_01 실행(군장산단) Rev00" xfId="773" xr:uid="{00000000-0005-0000-0000-000004030000}"/>
    <cellStyle name="_신태백(가실행)_창원상수도(토목)투찰_합덕-신례원(2공구)투찰_합덕-신례원(2공구)투찰_봉무지방산업단지도로(투찰)②_01 실행(군장산단) Rev00_01 실행(부산남컨가호안109-원안분) REV04" xfId="774" xr:uid="{00000000-0005-0000-0000-000005030000}"/>
    <cellStyle name="_신태백(가실행)_창원상수도(토목)투찰_합덕-신례원(2공구)투찰_합덕-신례원(2공구)투찰_봉무지방산업단지도로(투찰)②+0.250%" xfId="775" xr:uid="{00000000-0005-0000-0000-000006030000}"/>
    <cellStyle name="_신태백(가실행)_창원상수도(토목)투찰_합덕-신례원(2공구)투찰_합덕-신례원(2공구)투찰_봉무지방산업단지도로(투찰)②+0.250%_01 실행(군장산단) Rev00" xfId="776" xr:uid="{00000000-0005-0000-0000-000007030000}"/>
    <cellStyle name="_신태백(가실행)_창원상수도(토목)투찰_합덕-신례원(2공구)투찰_합덕-신례원(2공구)투찰_봉무지방산업단지도로(투찰)②+0.250%_01 실행(군장산단) Rev00_01 실행(부산남컨가호안109-원안분) REV04" xfId="777" xr:uid="{00000000-0005-0000-0000-000008030000}"/>
    <cellStyle name="_신태백(가실행)_합덕-신례원(2공구)투찰" xfId="778" xr:uid="{00000000-0005-0000-0000-000009030000}"/>
    <cellStyle name="_신태백(가실행)_합덕-신례원(2공구)투찰_01 실행(군장산단) Rev00" xfId="779" xr:uid="{00000000-0005-0000-0000-00000A030000}"/>
    <cellStyle name="_신태백(가실행)_합덕-신례원(2공구)투찰_01 실행(군장산단) Rev00_01 실행(부산남컨가호안109-원안분) REV04" xfId="780" xr:uid="{00000000-0005-0000-0000-00000B030000}"/>
    <cellStyle name="_신태백(가실행)_합덕-신례원(2공구)투찰_경찰서-터미널간도로(투찰)②" xfId="781" xr:uid="{00000000-0005-0000-0000-00000C030000}"/>
    <cellStyle name="_신태백(가실행)_합덕-신례원(2공구)투찰_경찰서-터미널간도로(투찰)②_01 실행(군장산단) Rev00" xfId="782" xr:uid="{00000000-0005-0000-0000-00000D030000}"/>
    <cellStyle name="_신태백(가실행)_합덕-신례원(2공구)투찰_경찰서-터미널간도로(투찰)②_01 실행(군장산단) Rev00_01 실행(부산남컨가호안109-원안분) REV04" xfId="783" xr:uid="{00000000-0005-0000-0000-00000E030000}"/>
    <cellStyle name="_신태백(가실행)_합덕-신례원(2공구)투찰_봉무지방산업단지도로(투찰)②" xfId="784" xr:uid="{00000000-0005-0000-0000-00000F030000}"/>
    <cellStyle name="_신태백(가실행)_합덕-신례원(2공구)투찰_봉무지방산업단지도로(투찰)②_01 실행(군장산단) Rev00" xfId="785" xr:uid="{00000000-0005-0000-0000-000010030000}"/>
    <cellStyle name="_신태백(가실행)_합덕-신례원(2공구)투찰_봉무지방산업단지도로(투찰)②_01 실행(군장산단) Rev00_01 실행(부산남컨가호안109-원안분) REV04" xfId="786" xr:uid="{00000000-0005-0000-0000-000011030000}"/>
    <cellStyle name="_신태백(가실행)_합덕-신례원(2공구)투찰_봉무지방산업단지도로(투찰)②+0.250%" xfId="787" xr:uid="{00000000-0005-0000-0000-000012030000}"/>
    <cellStyle name="_신태백(가실행)_합덕-신례원(2공구)투찰_봉무지방산업단지도로(투찰)②+0.250%_01 실행(군장산단) Rev00" xfId="788" xr:uid="{00000000-0005-0000-0000-000013030000}"/>
    <cellStyle name="_신태백(가실행)_합덕-신례원(2공구)투찰_봉무지방산업단지도로(투찰)②+0.250%_01 실행(군장산단) Rev00_01 실행(부산남컨가호안109-원안분) REV04" xfId="789" xr:uid="{00000000-0005-0000-0000-000014030000}"/>
    <cellStyle name="_신태백(가실행)_합덕-신례원(2공구)투찰_합덕-신례원(2공구)투찰" xfId="790" xr:uid="{00000000-0005-0000-0000-000015030000}"/>
    <cellStyle name="_신태백(가실행)_합덕-신례원(2공구)투찰_합덕-신례원(2공구)투찰_01 실행(군장산단) Rev00" xfId="791" xr:uid="{00000000-0005-0000-0000-000016030000}"/>
    <cellStyle name="_신태백(가실행)_합덕-신례원(2공구)투찰_합덕-신례원(2공구)투찰_01 실행(군장산단) Rev00_01 실행(부산남컨가호안109-원안분) REV04" xfId="792" xr:uid="{00000000-0005-0000-0000-000017030000}"/>
    <cellStyle name="_신태백(가실행)_합덕-신례원(2공구)투찰_합덕-신례원(2공구)투찰_경찰서-터미널간도로(투찰)②" xfId="793" xr:uid="{00000000-0005-0000-0000-000018030000}"/>
    <cellStyle name="_신태백(가실행)_합덕-신례원(2공구)투찰_합덕-신례원(2공구)투찰_경찰서-터미널간도로(투찰)②_01 실행(군장산단) Rev00" xfId="794" xr:uid="{00000000-0005-0000-0000-000019030000}"/>
    <cellStyle name="_신태백(가실행)_합덕-신례원(2공구)투찰_합덕-신례원(2공구)투찰_경찰서-터미널간도로(투찰)②_01 실행(군장산단) Rev00_01 실행(부산남컨가호안109-원안분) REV04" xfId="795" xr:uid="{00000000-0005-0000-0000-00001A030000}"/>
    <cellStyle name="_신태백(가실행)_합덕-신례원(2공구)투찰_합덕-신례원(2공구)투찰_봉무지방산업단지도로(투찰)②" xfId="796" xr:uid="{00000000-0005-0000-0000-00001B030000}"/>
    <cellStyle name="_신태백(가실행)_합덕-신례원(2공구)투찰_합덕-신례원(2공구)투찰_봉무지방산업단지도로(투찰)②_01 실행(군장산단) Rev00" xfId="797" xr:uid="{00000000-0005-0000-0000-00001C030000}"/>
    <cellStyle name="_신태백(가실행)_합덕-신례원(2공구)투찰_합덕-신례원(2공구)투찰_봉무지방산업단지도로(투찰)②_01 실행(군장산단) Rev00_01 실행(부산남컨가호안109-원안분) REV04" xfId="798" xr:uid="{00000000-0005-0000-0000-00001D030000}"/>
    <cellStyle name="_신태백(가실행)_합덕-신례원(2공구)투찰_합덕-신례원(2공구)투찰_봉무지방산업단지도로(투찰)②+0.250%" xfId="799" xr:uid="{00000000-0005-0000-0000-00001E030000}"/>
    <cellStyle name="_신태백(가실행)_합덕-신례원(2공구)투찰_합덕-신례원(2공구)투찰_봉무지방산업단지도로(투찰)②+0.250%_01 실행(군장산단) Rev00" xfId="800" xr:uid="{00000000-0005-0000-0000-00001F030000}"/>
    <cellStyle name="_신태백(가실행)_합덕-신례원(2공구)투찰_합덕-신례원(2공구)투찰_봉무지방산업단지도로(투찰)②+0.250%_01 실행(군장산단) Rev00_01 실행(부산남컨가호안109-원안분) REV04" xfId="801" xr:uid="{00000000-0005-0000-0000-000020030000}"/>
    <cellStyle name="_신태백(투찰내역)2" xfId="802" xr:uid="{00000000-0005-0000-0000-000021030000}"/>
    <cellStyle name="_안동시우회도로(투찰)-0.341%" xfId="803" xr:uid="{00000000-0005-0000-0000-000022030000}"/>
    <cellStyle name="_안동컨트리클럽-품셈기준(단계별수정)" xfId="804" xr:uid="{00000000-0005-0000-0000-000023030000}"/>
    <cellStyle name="_안면도 지포지구-품셈기준" xfId="805" xr:uid="{00000000-0005-0000-0000-000024030000}"/>
    <cellStyle name="_안산부대(투찰)⑤" xfId="806" xr:uid="{00000000-0005-0000-0000-000025030000}"/>
    <cellStyle name="_안산부대(투찰)⑤_01 실행(군장산단) Rev00" xfId="807" xr:uid="{00000000-0005-0000-0000-000026030000}"/>
    <cellStyle name="_안산부대(투찰)⑤_01 실행(군장산단) Rev00_01 실행(부산남컨가호안109-원안분) REV04" xfId="808" xr:uid="{00000000-0005-0000-0000-000027030000}"/>
    <cellStyle name="_안산부대(투찰)⑤_경찰서-터미널간도로(투찰)②" xfId="809" xr:uid="{00000000-0005-0000-0000-000028030000}"/>
    <cellStyle name="_안산부대(투찰)⑤_경찰서-터미널간도로(투찰)②_01 실행(군장산단) Rev00" xfId="810" xr:uid="{00000000-0005-0000-0000-000029030000}"/>
    <cellStyle name="_안산부대(투찰)⑤_경찰서-터미널간도로(투찰)②_01 실행(군장산단) Rev00_01 실행(부산남컨가호안109-원안분) REV04" xfId="811" xr:uid="{00000000-0005-0000-0000-00002A030000}"/>
    <cellStyle name="_안산부대(투찰)⑤_봉무지방산업단지도로(투찰)②" xfId="812" xr:uid="{00000000-0005-0000-0000-00002B030000}"/>
    <cellStyle name="_안산부대(투찰)⑤_봉무지방산업단지도로(투찰)②_01 실행(군장산단) Rev00" xfId="813" xr:uid="{00000000-0005-0000-0000-00002C030000}"/>
    <cellStyle name="_안산부대(투찰)⑤_봉무지방산업단지도로(투찰)②_01 실행(군장산단) Rev00_01 실행(부산남컨가호안109-원안분) REV04" xfId="814" xr:uid="{00000000-0005-0000-0000-00002D030000}"/>
    <cellStyle name="_안산부대(투찰)⑤_봉무지방산업단지도로(투찰)②+0.250%" xfId="815" xr:uid="{00000000-0005-0000-0000-00002E030000}"/>
    <cellStyle name="_안산부대(투찰)⑤_봉무지방산업단지도로(투찰)②+0.250%_01 실행(군장산단) Rev00" xfId="816" xr:uid="{00000000-0005-0000-0000-00002F030000}"/>
    <cellStyle name="_안산부대(투찰)⑤_봉무지방산업단지도로(투찰)②+0.250%_01 실행(군장산단) Rev00_01 실행(부산남컨가호안109-원안분) REV04" xfId="817" xr:uid="{00000000-0005-0000-0000-000030030000}"/>
    <cellStyle name="_안산부대(투찰)⑤_합덕-신례원(2공구)투찰" xfId="818" xr:uid="{00000000-0005-0000-0000-000031030000}"/>
    <cellStyle name="_안산부대(투찰)⑤_합덕-신례원(2공구)투찰_01 실행(군장산단) Rev00" xfId="819" xr:uid="{00000000-0005-0000-0000-000032030000}"/>
    <cellStyle name="_안산부대(투찰)⑤_합덕-신례원(2공구)투찰_01 실행(군장산단) Rev00_01 실행(부산남컨가호안109-원안분) REV04" xfId="820" xr:uid="{00000000-0005-0000-0000-000033030000}"/>
    <cellStyle name="_안산부대(투찰)⑤_합덕-신례원(2공구)투찰_경찰서-터미널간도로(투찰)②" xfId="821" xr:uid="{00000000-0005-0000-0000-000034030000}"/>
    <cellStyle name="_안산부대(투찰)⑤_합덕-신례원(2공구)투찰_경찰서-터미널간도로(투찰)②_01 실행(군장산단) Rev00" xfId="822" xr:uid="{00000000-0005-0000-0000-000035030000}"/>
    <cellStyle name="_안산부대(투찰)⑤_합덕-신례원(2공구)투찰_경찰서-터미널간도로(투찰)②_01 실행(군장산단) Rev00_01 실행(부산남컨가호안109-원안분) REV04" xfId="823" xr:uid="{00000000-0005-0000-0000-000036030000}"/>
    <cellStyle name="_안산부대(투찰)⑤_합덕-신례원(2공구)투찰_봉무지방산업단지도로(투찰)②" xfId="824" xr:uid="{00000000-0005-0000-0000-000037030000}"/>
    <cellStyle name="_안산부대(투찰)⑤_합덕-신례원(2공구)투찰_봉무지방산업단지도로(투찰)②_01 실행(군장산단) Rev00" xfId="825" xr:uid="{00000000-0005-0000-0000-000038030000}"/>
    <cellStyle name="_안산부대(투찰)⑤_합덕-신례원(2공구)투찰_봉무지방산업단지도로(투찰)②_01 실행(군장산단) Rev00_01 실행(부산남컨가호안109-원안분) REV04" xfId="826" xr:uid="{00000000-0005-0000-0000-000039030000}"/>
    <cellStyle name="_안산부대(투찰)⑤_합덕-신례원(2공구)투찰_봉무지방산업단지도로(투찰)②+0.250%" xfId="827" xr:uid="{00000000-0005-0000-0000-00003A030000}"/>
    <cellStyle name="_안산부대(투찰)⑤_합덕-신례원(2공구)투찰_봉무지방산업단지도로(투찰)②+0.250%_01 실행(군장산단) Rev00" xfId="828" xr:uid="{00000000-0005-0000-0000-00003B030000}"/>
    <cellStyle name="_안산부대(투찰)⑤_합덕-신례원(2공구)투찰_봉무지방산업단지도로(투찰)②+0.250%_01 실행(군장산단) Rev00_01 실행(부산남컨가호안109-원안분) REV04" xfId="829" xr:uid="{00000000-0005-0000-0000-00003C030000}"/>
    <cellStyle name="_안산부대(투찰)⑤_합덕-신례원(2공구)투찰_합덕-신례원(2공구)투찰" xfId="830" xr:uid="{00000000-0005-0000-0000-00003D030000}"/>
    <cellStyle name="_안산부대(투찰)⑤_합덕-신례원(2공구)투찰_합덕-신례원(2공구)투찰_01 실행(군장산단) Rev00" xfId="831" xr:uid="{00000000-0005-0000-0000-00003E030000}"/>
    <cellStyle name="_안산부대(투찰)⑤_합덕-신례원(2공구)투찰_합덕-신례원(2공구)투찰_01 실행(군장산단) Rev00_01 실행(부산남컨가호안109-원안분) REV04" xfId="832" xr:uid="{00000000-0005-0000-0000-00003F030000}"/>
    <cellStyle name="_안산부대(투찰)⑤_합덕-신례원(2공구)투찰_합덕-신례원(2공구)투찰_경찰서-터미널간도로(투찰)②" xfId="833" xr:uid="{00000000-0005-0000-0000-000040030000}"/>
    <cellStyle name="_안산부대(투찰)⑤_합덕-신례원(2공구)투찰_합덕-신례원(2공구)투찰_경찰서-터미널간도로(투찰)②_01 실행(군장산단) Rev00" xfId="834" xr:uid="{00000000-0005-0000-0000-000041030000}"/>
    <cellStyle name="_안산부대(투찰)⑤_합덕-신례원(2공구)투찰_합덕-신례원(2공구)투찰_경찰서-터미널간도로(투찰)②_01 실행(군장산단) Rev00_01 실행(부산남컨가호안109-원안분) REV04" xfId="835" xr:uid="{00000000-0005-0000-0000-000042030000}"/>
    <cellStyle name="_안산부대(투찰)⑤_합덕-신례원(2공구)투찰_합덕-신례원(2공구)투찰_봉무지방산업단지도로(투찰)②" xfId="836" xr:uid="{00000000-0005-0000-0000-000043030000}"/>
    <cellStyle name="_안산부대(투찰)⑤_합덕-신례원(2공구)투찰_합덕-신례원(2공구)투찰_봉무지방산업단지도로(투찰)②_01 실행(군장산단) Rev00" xfId="837" xr:uid="{00000000-0005-0000-0000-000044030000}"/>
    <cellStyle name="_안산부대(투찰)⑤_합덕-신례원(2공구)투찰_합덕-신례원(2공구)투찰_봉무지방산업단지도로(투찰)②_01 실행(군장산단) Rev00_01 실행(부산남컨가호안109-원안분) REV04" xfId="838" xr:uid="{00000000-0005-0000-0000-000045030000}"/>
    <cellStyle name="_안산부대(투찰)⑤_합덕-신례원(2공구)투찰_합덕-신례원(2공구)투찰_봉무지방산업단지도로(투찰)②+0.250%" xfId="839" xr:uid="{00000000-0005-0000-0000-000046030000}"/>
    <cellStyle name="_안산부대(투찰)⑤_합덕-신례원(2공구)투찰_합덕-신례원(2공구)투찰_봉무지방산업단지도로(투찰)②+0.250%_01 실행(군장산단) Rev00" xfId="840" xr:uid="{00000000-0005-0000-0000-000047030000}"/>
    <cellStyle name="_안산부대(투찰)⑤_합덕-신례원(2공구)투찰_합덕-신례원(2공구)투찰_봉무지방산업단지도로(투찰)②+0.250%_01 실행(군장산단) Rev00_01 실행(부산남컨가호안109-원안분) REV04" xfId="841" xr:uid="{00000000-0005-0000-0000-000048030000}"/>
    <cellStyle name="_양곡부두(투찰)+0.30%" xfId="842" xr:uid="{00000000-0005-0000-0000-000049030000}"/>
    <cellStyle name="_양곡부두(투찰)-0.31%" xfId="843" xr:uid="{00000000-0005-0000-0000-00004A030000}"/>
    <cellStyle name="_양식" xfId="844" xr:uid="{00000000-0005-0000-0000-00004B030000}"/>
    <cellStyle name="_양식_1" xfId="845" xr:uid="{00000000-0005-0000-0000-00004C030000}"/>
    <cellStyle name="_양식_2" xfId="846" xr:uid="{00000000-0005-0000-0000-00004D030000}"/>
    <cellStyle name="_여수화양지구 견적서" xfId="847" xr:uid="{00000000-0005-0000-0000-00004E030000}"/>
    <cellStyle name="_왕가봉정비공사" xfId="848" xr:uid="{00000000-0005-0000-0000-00004F030000}"/>
    <cellStyle name="_유첨3(서식)" xfId="849" xr:uid="{00000000-0005-0000-0000-000050030000}"/>
    <cellStyle name="_유첨3(서식)_1" xfId="850" xr:uid="{00000000-0005-0000-0000-000051030000}"/>
    <cellStyle name="_은평공원테니스장정비공사" xfId="851" xr:uid="{00000000-0005-0000-0000-000052030000}"/>
    <cellStyle name="_의왕 왕송저수지 조성사업 환경재해영향평가용역" xfId="852" xr:uid="{00000000-0005-0000-0000-000053030000}"/>
    <cellStyle name="_의왕 왕송저수지 조성사업 환경재해영향평가용역_공유수면매립도시관리계획및실시설계용역" xfId="853" xr:uid="{00000000-0005-0000-0000-000054030000}"/>
    <cellStyle name="_의왕 왕송저수지 조성사업 환경재해영향평가용역_관창일반산업단지 확장조성사업 개발계획(변경) 설계내역서(조달청)" xfId="854" xr:uid="{00000000-0005-0000-0000-000055030000}"/>
    <cellStyle name="_인원계획표 " xfId="855" xr:uid="{00000000-0005-0000-0000-000056030000}"/>
    <cellStyle name="_인원계획표 _01 실행(군장산단) Rev00" xfId="856" xr:uid="{00000000-0005-0000-0000-000057030000}"/>
    <cellStyle name="_인원계획표 _01 실행(군장산단) Rev00_01 실행(부산남컨가호안109-원안분) REV04" xfId="857" xr:uid="{00000000-0005-0000-0000-000058030000}"/>
    <cellStyle name="_인원계획표 _부대견적결과" xfId="858" xr:uid="{00000000-0005-0000-0000-000059030000}"/>
    <cellStyle name="_인원계획표 _부대견적결과_01 실행(군장산단) Rev00" xfId="859" xr:uid="{00000000-0005-0000-0000-00005A030000}"/>
    <cellStyle name="_인원계획표 _부대견적결과_01 실행(군장산단) Rev00_01 실행(부산남컨가호안109-원안분) REV04" xfId="860" xr:uid="{00000000-0005-0000-0000-00005B030000}"/>
    <cellStyle name="_인원계획표 _부대견적결과1" xfId="861" xr:uid="{00000000-0005-0000-0000-00005C030000}"/>
    <cellStyle name="_인원계획표 _부대견적결과1_01 실행(군장산단) Rev00" xfId="862" xr:uid="{00000000-0005-0000-0000-00005D030000}"/>
    <cellStyle name="_인원계획표 _부대견적결과1_01 실행(군장산단) Rev00_01 실행(부산남컨가호안109-원안분) REV04" xfId="863" xr:uid="{00000000-0005-0000-0000-00005E030000}"/>
    <cellStyle name="_인원계획표 _부대견적의뢰" xfId="864" xr:uid="{00000000-0005-0000-0000-00005F030000}"/>
    <cellStyle name="_인원계획표 _부대견적의뢰_01 실행(군장산단) Rev00" xfId="865" xr:uid="{00000000-0005-0000-0000-000060030000}"/>
    <cellStyle name="_인원계획표 _부대견적의뢰_01 실행(군장산단) Rev00_01 실행(부산남컨가호안109-원안분) REV04" xfId="866" xr:uid="{00000000-0005-0000-0000-000061030000}"/>
    <cellStyle name="_인원계획표 _부대선정조정품의" xfId="867" xr:uid="{00000000-0005-0000-0000-000062030000}"/>
    <cellStyle name="_인원계획표 _부대선정조정품의_01 실행(군장산단) Rev00" xfId="868" xr:uid="{00000000-0005-0000-0000-000063030000}"/>
    <cellStyle name="_인원계획표 _부대선정조정품의_01 실행(군장산단) Rev00_01 실행(부산남컨가호안109-원안분) REV04" xfId="869" xr:uid="{00000000-0005-0000-0000-000064030000}"/>
    <cellStyle name="_인원계획표 _부대입찰결과" xfId="870" xr:uid="{00000000-0005-0000-0000-000065030000}"/>
    <cellStyle name="_인원계획표 _부대입찰결과_01 실행(군장산단) Rev00" xfId="871" xr:uid="{00000000-0005-0000-0000-000066030000}"/>
    <cellStyle name="_인원계획표 _부대입찰결과_01 실행(군장산단) Rev00_01 실행(부산남컨가호안109-원안분) REV04" xfId="872" xr:uid="{00000000-0005-0000-0000-000067030000}"/>
    <cellStyle name="_인원계획표 _부대입찰송부" xfId="873" xr:uid="{00000000-0005-0000-0000-000068030000}"/>
    <cellStyle name="_인원계획표 _부대입찰송부(1차조정)" xfId="874" xr:uid="{00000000-0005-0000-0000-000069030000}"/>
    <cellStyle name="_인원계획표 _부대입찰송부(1차조정)_01 실행(군장산단) Rev00" xfId="875" xr:uid="{00000000-0005-0000-0000-00006A030000}"/>
    <cellStyle name="_인원계획표 _부대입찰송부(1차조정)_01 실행(군장산단) Rev00_01 실행(부산남컨가호안109-원안분) REV04" xfId="876" xr:uid="{00000000-0005-0000-0000-00006B030000}"/>
    <cellStyle name="_인원계획표 _부대입찰송부(무안광주)" xfId="877" xr:uid="{00000000-0005-0000-0000-00006C030000}"/>
    <cellStyle name="_인원계획표 _부대입찰송부(무안광주)_01 실행(군장산단) Rev00" xfId="878" xr:uid="{00000000-0005-0000-0000-00006D030000}"/>
    <cellStyle name="_인원계획표 _부대입찰송부(무안광주)_01 실행(군장산단) Rev00_01 실행(부산남컨가호안109-원안분) REV04" xfId="879" xr:uid="{00000000-0005-0000-0000-00006E030000}"/>
    <cellStyle name="_인원계획표 _부대입찰송부_01 실행(군장산단) Rev00" xfId="880" xr:uid="{00000000-0005-0000-0000-00006F030000}"/>
    <cellStyle name="_인원계획표 _부대입찰송부_01 실행(군장산단) Rev00_01 실행(부산남컨가호안109-원안분) REV04" xfId="881" xr:uid="{00000000-0005-0000-0000-000070030000}"/>
    <cellStyle name="_인원계획표 _부대입찰조정" xfId="882" xr:uid="{00000000-0005-0000-0000-000071030000}"/>
    <cellStyle name="_인원계획표 _부대입찰조정(광릉숲)" xfId="883" xr:uid="{00000000-0005-0000-0000-000072030000}"/>
    <cellStyle name="_인원계획표 _부대입찰조정(광릉숲)_01 실행(군장산단) Rev00" xfId="884" xr:uid="{00000000-0005-0000-0000-000073030000}"/>
    <cellStyle name="_인원계획표 _부대입찰조정(광릉숲)_01 실행(군장산단) Rev00_01 실행(부산남컨가호안109-원안분) REV04" xfId="885" xr:uid="{00000000-0005-0000-0000-000074030000}"/>
    <cellStyle name="_인원계획표 _부대입찰조정_01 실행(군장산단) Rev00" xfId="886" xr:uid="{00000000-0005-0000-0000-000075030000}"/>
    <cellStyle name="_인원계획표 _부대입찰조정_01 실행(군장산단) Rev00_01 실행(부산남컨가호안109-원안분) REV04" xfId="887" xr:uid="{00000000-0005-0000-0000-000076030000}"/>
    <cellStyle name="_인원계획표 _부대입찰특별조건및내역송부" xfId="888" xr:uid="{00000000-0005-0000-0000-000077030000}"/>
    <cellStyle name="_인원계획표 _부대입찰특별조건및내역송부(최저가)" xfId="889" xr:uid="{00000000-0005-0000-0000-000078030000}"/>
    <cellStyle name="_인원계획표 _부대입찰특별조건및내역송부(최저가)_01 실행(군장산단) Rev00" xfId="890" xr:uid="{00000000-0005-0000-0000-000079030000}"/>
    <cellStyle name="_인원계획표 _부대입찰특별조건및내역송부(최저가)_01 실행(군장산단) Rev00_01 실행(부산남컨가호안109-원안분) REV04" xfId="891" xr:uid="{00000000-0005-0000-0000-00007A030000}"/>
    <cellStyle name="_인원계획표 _부대입찰특별조건및내역송부_01 실행(군장산단) Rev00" xfId="892" xr:uid="{00000000-0005-0000-0000-00007B030000}"/>
    <cellStyle name="_인원계획표 _부대입찰특별조건및내역송부_01 실행(군장산단) Rev00_01 실행(부산남컨가호안109-원안분) REV04" xfId="893" xr:uid="{00000000-0005-0000-0000-00007C030000}"/>
    <cellStyle name="_인원계획표 _적격 " xfId="894" xr:uid="{00000000-0005-0000-0000-00007D030000}"/>
    <cellStyle name="_인원계획표 _적격 _01 실행(군장산단) Rev00" xfId="895" xr:uid="{00000000-0005-0000-0000-00007E030000}"/>
    <cellStyle name="_인원계획표 _적격 _01 실행(군장산단) Rev00_01 실행(부산남컨가호안109-원안분) REV04" xfId="896" xr:uid="{00000000-0005-0000-0000-00007F030000}"/>
    <cellStyle name="_인원계획표 _적격 _부대견적결과" xfId="897" xr:uid="{00000000-0005-0000-0000-000080030000}"/>
    <cellStyle name="_인원계획표 _적격 _부대견적결과_01 실행(군장산단) Rev00" xfId="898" xr:uid="{00000000-0005-0000-0000-000081030000}"/>
    <cellStyle name="_인원계획표 _적격 _부대견적결과_01 실행(군장산단) Rev00_01 실행(부산남컨가호안109-원안분) REV04" xfId="899" xr:uid="{00000000-0005-0000-0000-000082030000}"/>
    <cellStyle name="_인원계획표 _적격 _부대견적결과1" xfId="900" xr:uid="{00000000-0005-0000-0000-000083030000}"/>
    <cellStyle name="_인원계획표 _적격 _부대견적결과1_01 실행(군장산단) Rev00" xfId="901" xr:uid="{00000000-0005-0000-0000-000084030000}"/>
    <cellStyle name="_인원계획표 _적격 _부대견적결과1_01 실행(군장산단) Rev00_01 실행(부산남컨가호안109-원안분) REV04" xfId="902" xr:uid="{00000000-0005-0000-0000-000085030000}"/>
    <cellStyle name="_인원계획표 _적격 _부대견적의뢰" xfId="903" xr:uid="{00000000-0005-0000-0000-000086030000}"/>
    <cellStyle name="_인원계획표 _적격 _부대견적의뢰_01 실행(군장산단) Rev00" xfId="904" xr:uid="{00000000-0005-0000-0000-000087030000}"/>
    <cellStyle name="_인원계획표 _적격 _부대견적의뢰_01 실행(군장산단) Rev00_01 실행(부산남컨가호안109-원안분) REV04" xfId="905" xr:uid="{00000000-0005-0000-0000-000088030000}"/>
    <cellStyle name="_인원계획표 _적격 _부대선정조정품의" xfId="906" xr:uid="{00000000-0005-0000-0000-000089030000}"/>
    <cellStyle name="_인원계획표 _적격 _부대선정조정품의_01 실행(군장산단) Rev00" xfId="907" xr:uid="{00000000-0005-0000-0000-00008A030000}"/>
    <cellStyle name="_인원계획표 _적격 _부대선정조정품의_01 실행(군장산단) Rev00_01 실행(부산남컨가호안109-원안분) REV04" xfId="908" xr:uid="{00000000-0005-0000-0000-00008B030000}"/>
    <cellStyle name="_인원계획표 _적격 _부대입찰결과" xfId="909" xr:uid="{00000000-0005-0000-0000-00008C030000}"/>
    <cellStyle name="_인원계획표 _적격 _부대입찰결과_01 실행(군장산단) Rev00" xfId="910" xr:uid="{00000000-0005-0000-0000-00008D030000}"/>
    <cellStyle name="_인원계획표 _적격 _부대입찰결과_01 실행(군장산단) Rev00_01 실행(부산남컨가호안109-원안분) REV04" xfId="911" xr:uid="{00000000-0005-0000-0000-00008E030000}"/>
    <cellStyle name="_인원계획표 _적격 _부대입찰송부" xfId="912" xr:uid="{00000000-0005-0000-0000-00008F030000}"/>
    <cellStyle name="_인원계획표 _적격 _부대입찰송부(1차조정)" xfId="913" xr:uid="{00000000-0005-0000-0000-000090030000}"/>
    <cellStyle name="_인원계획표 _적격 _부대입찰송부(1차조정)_01 실행(군장산단) Rev00" xfId="914" xr:uid="{00000000-0005-0000-0000-000091030000}"/>
    <cellStyle name="_인원계획표 _적격 _부대입찰송부(1차조정)_01 실행(군장산단) Rev00_01 실행(부산남컨가호안109-원안분) REV04" xfId="915" xr:uid="{00000000-0005-0000-0000-000092030000}"/>
    <cellStyle name="_인원계획표 _적격 _부대입찰송부(무안광주)" xfId="916" xr:uid="{00000000-0005-0000-0000-000093030000}"/>
    <cellStyle name="_인원계획표 _적격 _부대입찰송부(무안광주)_01 실행(군장산단) Rev00" xfId="917" xr:uid="{00000000-0005-0000-0000-000094030000}"/>
    <cellStyle name="_인원계획표 _적격 _부대입찰송부(무안광주)_01 실행(군장산단) Rev00_01 실행(부산남컨가호안109-원안분) REV04" xfId="918" xr:uid="{00000000-0005-0000-0000-000095030000}"/>
    <cellStyle name="_인원계획표 _적격 _부대입찰송부_01 실행(군장산단) Rev00" xfId="919" xr:uid="{00000000-0005-0000-0000-000096030000}"/>
    <cellStyle name="_인원계획표 _적격 _부대입찰송부_01 실행(군장산단) Rev00_01 실행(부산남컨가호안109-원안분) REV04" xfId="920" xr:uid="{00000000-0005-0000-0000-000097030000}"/>
    <cellStyle name="_인원계획표 _적격 _부대입찰조정" xfId="921" xr:uid="{00000000-0005-0000-0000-000098030000}"/>
    <cellStyle name="_인원계획표 _적격 _부대입찰조정(광릉숲)" xfId="922" xr:uid="{00000000-0005-0000-0000-000099030000}"/>
    <cellStyle name="_인원계획표 _적격 _부대입찰조정(광릉숲)_01 실행(군장산단) Rev00" xfId="923" xr:uid="{00000000-0005-0000-0000-00009A030000}"/>
    <cellStyle name="_인원계획표 _적격 _부대입찰조정(광릉숲)_01 실행(군장산단) Rev00_01 실행(부산남컨가호안109-원안분) REV04" xfId="924" xr:uid="{00000000-0005-0000-0000-00009B030000}"/>
    <cellStyle name="_인원계획표 _적격 _부대입찰조정_01 실행(군장산단) Rev00" xfId="925" xr:uid="{00000000-0005-0000-0000-00009C030000}"/>
    <cellStyle name="_인원계획표 _적격 _부대입찰조정_01 실행(군장산단) Rev00_01 실행(부산남컨가호안109-원안분) REV04" xfId="926" xr:uid="{00000000-0005-0000-0000-00009D030000}"/>
    <cellStyle name="_인원계획표 _적격 _부대입찰특별조건및내역송부" xfId="927" xr:uid="{00000000-0005-0000-0000-00009E030000}"/>
    <cellStyle name="_인원계획표 _적격 _부대입찰특별조건및내역송부(최저가)" xfId="928" xr:uid="{00000000-0005-0000-0000-00009F030000}"/>
    <cellStyle name="_인원계획표 _적격 _부대입찰특별조건및내역송부(최저가)_01 실행(군장산단) Rev00" xfId="929" xr:uid="{00000000-0005-0000-0000-0000A0030000}"/>
    <cellStyle name="_인원계획표 _적격 _부대입찰특별조건및내역송부(최저가)_01 실행(군장산단) Rev00_01 실행(부산남컨가호안109-원안분) REV04" xfId="930" xr:uid="{00000000-0005-0000-0000-0000A1030000}"/>
    <cellStyle name="_인원계획표 _적격 _부대입찰특별조건및내역송부_01 실행(군장산단) Rev00" xfId="931" xr:uid="{00000000-0005-0000-0000-0000A2030000}"/>
    <cellStyle name="_인원계획표 _적격 _부대입찰특별조건및내역송부_01 실행(군장산단) Rev00_01 실행(부산남컨가호안109-원안분) REV04" xfId="932" xr:uid="{00000000-0005-0000-0000-0000A3030000}"/>
    <cellStyle name="_인원계획표 _적격 _투찰" xfId="933" xr:uid="{00000000-0005-0000-0000-0000A4030000}"/>
    <cellStyle name="_인원계획표 _적격 _투찰(14-1)" xfId="934" xr:uid="{00000000-0005-0000-0000-0000A5030000}"/>
    <cellStyle name="_인원계획표 _적격 _투찰(14-1)_01 실행(군장산단) Rev00" xfId="935" xr:uid="{00000000-0005-0000-0000-0000A6030000}"/>
    <cellStyle name="_인원계획표 _적격 _투찰(14-1)_01 실행(군장산단) Rev00_01 실행(부산남컨가호안109-원안분) REV04" xfId="936" xr:uid="{00000000-0005-0000-0000-0000A7030000}"/>
    <cellStyle name="_인원계획표 _적격 _투찰(8공구)" xfId="937" xr:uid="{00000000-0005-0000-0000-0000A8030000}"/>
    <cellStyle name="_인원계획표 _적격 _투찰(8공구)_01 실행(군장산단) Rev00" xfId="938" xr:uid="{00000000-0005-0000-0000-0000A9030000}"/>
    <cellStyle name="_인원계획표 _적격 _투찰(8공구)_01 실행(군장산단) Rev00_01 실행(부산남컨가호안109-원안분) REV04" xfId="939" xr:uid="{00000000-0005-0000-0000-0000AA030000}"/>
    <cellStyle name="_인원계획표 _적격 _투찰(고철10-4)" xfId="940" xr:uid="{00000000-0005-0000-0000-0000AB030000}"/>
    <cellStyle name="_인원계획표 _적격 _투찰(고철10-4)_01 실행(군장산단) Rev00" xfId="941" xr:uid="{00000000-0005-0000-0000-0000AC030000}"/>
    <cellStyle name="_인원계획표 _적격 _투찰(고철10-4)_01 실행(군장산단) Rev00_01 실행(부산남컨가호안109-원안분) REV04" xfId="942" xr:uid="{00000000-0005-0000-0000-0000AD030000}"/>
    <cellStyle name="_인원계획표 _적격 _투찰(무안광주3공구)" xfId="943" xr:uid="{00000000-0005-0000-0000-0000AE030000}"/>
    <cellStyle name="_인원계획표 _적격 _투찰(무안광주3공구)_01 실행(군장산단) Rev00" xfId="944" xr:uid="{00000000-0005-0000-0000-0000AF030000}"/>
    <cellStyle name="_인원계획표 _적격 _투찰(무안광주3공구)_01 실행(군장산단) Rev00_01 실행(부산남컨가호안109-원안분) REV04" xfId="945" xr:uid="{00000000-0005-0000-0000-0000B0030000}"/>
    <cellStyle name="_인원계획표 _적격 _투찰(토목)" xfId="946" xr:uid="{00000000-0005-0000-0000-0000B1030000}"/>
    <cellStyle name="_인원계획표 _적격 _투찰(토목)_01 실행(군장산단) Rev00" xfId="947" xr:uid="{00000000-0005-0000-0000-0000B2030000}"/>
    <cellStyle name="_인원계획표 _적격 _투찰(토목)_01 실행(군장산단) Rev00_01 실행(부산남컨가호안109-원안분) REV04" xfId="948" xr:uid="{00000000-0005-0000-0000-0000B3030000}"/>
    <cellStyle name="_인원계획표 _적격 _투찰_01 실행(군장산단) Rev00" xfId="949" xr:uid="{00000000-0005-0000-0000-0000B4030000}"/>
    <cellStyle name="_인원계획표 _적격 _투찰_01 실행(군장산단) Rev00_01 실행(부산남컨가호안109-원안분) REV04" xfId="950" xr:uid="{00000000-0005-0000-0000-0000B5030000}"/>
    <cellStyle name="_인원계획표 _적격 _투찰_1" xfId="951" xr:uid="{00000000-0005-0000-0000-0000B6030000}"/>
    <cellStyle name="_인원계획표 _적격 _투찰_1_01 실행(군장산단) Rev00" xfId="952" xr:uid="{00000000-0005-0000-0000-0000B7030000}"/>
    <cellStyle name="_인원계획표 _적격 _투찰_1_01 실행(군장산단) Rev00_01 실행(부산남컨가호안109-원안분) REV04" xfId="953" xr:uid="{00000000-0005-0000-0000-0000B8030000}"/>
    <cellStyle name="_인원계획표 _적격 _투찰_부대견적결과" xfId="954" xr:uid="{00000000-0005-0000-0000-0000B9030000}"/>
    <cellStyle name="_인원계획표 _적격 _투찰_부대견적결과_01 실행(군장산단) Rev00" xfId="955" xr:uid="{00000000-0005-0000-0000-0000BA030000}"/>
    <cellStyle name="_인원계획표 _적격 _투찰_부대견적결과_01 실행(군장산단) Rev00_01 실행(부산남컨가호안109-원안분) REV04" xfId="956" xr:uid="{00000000-0005-0000-0000-0000BB030000}"/>
    <cellStyle name="_인원계획표 _적격 _투찰_부대견적결과1" xfId="957" xr:uid="{00000000-0005-0000-0000-0000BC030000}"/>
    <cellStyle name="_인원계획표 _적격 _투찰_부대견적결과1_01 실행(군장산단) Rev00" xfId="958" xr:uid="{00000000-0005-0000-0000-0000BD030000}"/>
    <cellStyle name="_인원계획표 _적격 _투찰_부대견적결과1_01 실행(군장산단) Rev00_01 실행(부산남컨가호안109-원안분) REV04" xfId="959" xr:uid="{00000000-0005-0000-0000-0000BE030000}"/>
    <cellStyle name="_인원계획표 _적격 _투찰_부대견적의뢰" xfId="960" xr:uid="{00000000-0005-0000-0000-0000BF030000}"/>
    <cellStyle name="_인원계획표 _적격 _투찰_부대견적의뢰_01 실행(군장산단) Rev00" xfId="961" xr:uid="{00000000-0005-0000-0000-0000C0030000}"/>
    <cellStyle name="_인원계획표 _적격 _투찰_부대견적의뢰_01 실행(군장산단) Rev00_01 실행(부산남컨가호안109-원안분) REV04" xfId="962" xr:uid="{00000000-0005-0000-0000-0000C1030000}"/>
    <cellStyle name="_인원계획표 _적격 _투찰_부대선정조정품의" xfId="963" xr:uid="{00000000-0005-0000-0000-0000C2030000}"/>
    <cellStyle name="_인원계획표 _적격 _투찰_부대선정조정품의_01 실행(군장산단) Rev00" xfId="964" xr:uid="{00000000-0005-0000-0000-0000C3030000}"/>
    <cellStyle name="_인원계획표 _적격 _투찰_부대선정조정품의_01 실행(군장산단) Rev00_01 실행(부산남컨가호안109-원안분) REV04" xfId="965" xr:uid="{00000000-0005-0000-0000-0000C4030000}"/>
    <cellStyle name="_인원계획표 _적격 _투찰_부대입찰결과" xfId="966" xr:uid="{00000000-0005-0000-0000-0000C5030000}"/>
    <cellStyle name="_인원계획표 _적격 _투찰_부대입찰결과_01 실행(군장산단) Rev00" xfId="967" xr:uid="{00000000-0005-0000-0000-0000C6030000}"/>
    <cellStyle name="_인원계획표 _적격 _투찰_부대입찰결과_01 실행(군장산단) Rev00_01 실행(부산남컨가호안109-원안분) REV04" xfId="968" xr:uid="{00000000-0005-0000-0000-0000C7030000}"/>
    <cellStyle name="_인원계획표 _적격 _투찰_부대입찰송부" xfId="969" xr:uid="{00000000-0005-0000-0000-0000C8030000}"/>
    <cellStyle name="_인원계획표 _적격 _투찰_부대입찰송부(1차조정)" xfId="970" xr:uid="{00000000-0005-0000-0000-0000C9030000}"/>
    <cellStyle name="_인원계획표 _적격 _투찰_부대입찰송부(1차조정)_01 실행(군장산단) Rev00" xfId="971" xr:uid="{00000000-0005-0000-0000-0000CA030000}"/>
    <cellStyle name="_인원계획표 _적격 _투찰_부대입찰송부(1차조정)_01 실행(군장산단) Rev00_01 실행(부산남컨가호안109-원안분) REV04" xfId="972" xr:uid="{00000000-0005-0000-0000-0000CB030000}"/>
    <cellStyle name="_인원계획표 _적격 _투찰_부대입찰송부_01 실행(군장산단) Rev00" xfId="973" xr:uid="{00000000-0005-0000-0000-0000CC030000}"/>
    <cellStyle name="_인원계획표 _적격 _투찰_부대입찰송부_01 실행(군장산단) Rev00_01 실행(부산남컨가호안109-원안분) REV04" xfId="974" xr:uid="{00000000-0005-0000-0000-0000CD030000}"/>
    <cellStyle name="_인원계획표 _적격 _투찰_부대입찰조정" xfId="975" xr:uid="{00000000-0005-0000-0000-0000CE030000}"/>
    <cellStyle name="_인원계획표 _적격 _투찰_부대입찰조정_01 실행(군장산단) Rev00" xfId="976" xr:uid="{00000000-0005-0000-0000-0000CF030000}"/>
    <cellStyle name="_인원계획표 _적격 _투찰_부대입찰조정_01 실행(군장산단) Rev00_01 실행(부산남컨가호안109-원안분) REV04" xfId="977" xr:uid="{00000000-0005-0000-0000-0000D0030000}"/>
    <cellStyle name="_인원계획표 _적격 _투찰_부대입찰특별조건및내역송부" xfId="978" xr:uid="{00000000-0005-0000-0000-0000D1030000}"/>
    <cellStyle name="_인원계획표 _적격 _투찰_부대입찰특별조건및내역송부_01 실행(군장산단) Rev00" xfId="979" xr:uid="{00000000-0005-0000-0000-0000D2030000}"/>
    <cellStyle name="_인원계획표 _적격 _투찰_부대입찰특별조건및내역송부_01 실행(군장산단) Rev00_01 실행(부산남컨가호안109-원안분) REV04" xfId="980" xr:uid="{00000000-0005-0000-0000-0000D3030000}"/>
    <cellStyle name="_인원계획표 _적격 _투찰_투찰" xfId="981" xr:uid="{00000000-0005-0000-0000-0000D4030000}"/>
    <cellStyle name="_인원계획표 _적격 _투찰_투찰(8공구)" xfId="982" xr:uid="{00000000-0005-0000-0000-0000D5030000}"/>
    <cellStyle name="_인원계획표 _적격 _투찰_투찰(8공구)_01 실행(군장산단) Rev00" xfId="983" xr:uid="{00000000-0005-0000-0000-0000D6030000}"/>
    <cellStyle name="_인원계획표 _적격 _투찰_투찰(8공구)_01 실행(군장산단) Rev00_01 실행(부산남컨가호안109-원안분) REV04" xfId="984" xr:uid="{00000000-0005-0000-0000-0000D7030000}"/>
    <cellStyle name="_인원계획표 _적격 _투찰_투찰(토목)" xfId="985" xr:uid="{00000000-0005-0000-0000-0000D8030000}"/>
    <cellStyle name="_인원계획표 _적격 _투찰_투찰(토목)_01 실행(군장산단) Rev00" xfId="986" xr:uid="{00000000-0005-0000-0000-0000D9030000}"/>
    <cellStyle name="_인원계획표 _적격 _투찰_투찰(토목)_01 실행(군장산단) Rev00_01 실행(부산남컨가호안109-원안분) REV04" xfId="987" xr:uid="{00000000-0005-0000-0000-0000DA030000}"/>
    <cellStyle name="_인원계획표 _적격 _투찰_투찰_01 실행(군장산단) Rev00" xfId="988" xr:uid="{00000000-0005-0000-0000-0000DB030000}"/>
    <cellStyle name="_인원계획표 _적격 _투찰_투찰_01 실행(군장산단) Rev00_01 실행(부산남컨가호안109-원안분) REV04" xfId="989" xr:uid="{00000000-0005-0000-0000-0000DC030000}"/>
    <cellStyle name="_인원계획표 _적격 _투찰_투찰서" xfId="990" xr:uid="{00000000-0005-0000-0000-0000DD030000}"/>
    <cellStyle name="_인원계획표 _적격 _투찰_투찰서_01 실행(군장산단) Rev00" xfId="991" xr:uid="{00000000-0005-0000-0000-0000DE030000}"/>
    <cellStyle name="_인원계획표 _적격 _투찰_투찰서_01 실행(군장산단) Rev00_01 실행(부산남컨가호안109-원안분) REV04" xfId="992" xr:uid="{00000000-0005-0000-0000-0000DF030000}"/>
    <cellStyle name="_인원계획표 _적격 _투찰서" xfId="993" xr:uid="{00000000-0005-0000-0000-0000E0030000}"/>
    <cellStyle name="_인원계획표 _적격 _투찰서_01 실행(군장산단) Rev00" xfId="994" xr:uid="{00000000-0005-0000-0000-0000E1030000}"/>
    <cellStyle name="_인원계획표 _적격 _투찰서_01 실행(군장산단) Rev00_01 실행(부산남컨가호안109-원안분) REV04" xfId="995" xr:uid="{00000000-0005-0000-0000-0000E2030000}"/>
    <cellStyle name="_인원계획표 _투찰" xfId="996" xr:uid="{00000000-0005-0000-0000-0000E3030000}"/>
    <cellStyle name="_인원계획표 _투찰(14-1)" xfId="997" xr:uid="{00000000-0005-0000-0000-0000E4030000}"/>
    <cellStyle name="_인원계획표 _투찰(14-1)_01 실행(군장산단) Rev00" xfId="998" xr:uid="{00000000-0005-0000-0000-0000E5030000}"/>
    <cellStyle name="_인원계획표 _투찰(14-1)_01 실행(군장산단) Rev00_01 실행(부산남컨가호안109-원안분) REV04" xfId="999" xr:uid="{00000000-0005-0000-0000-0000E6030000}"/>
    <cellStyle name="_인원계획표 _투찰(8공구)" xfId="1000" xr:uid="{00000000-0005-0000-0000-0000E7030000}"/>
    <cellStyle name="_인원계획표 _투찰(8공구)_01 실행(군장산단) Rev00" xfId="1001" xr:uid="{00000000-0005-0000-0000-0000E8030000}"/>
    <cellStyle name="_인원계획표 _투찰(8공구)_01 실행(군장산단) Rev00_01 실행(부산남컨가호안109-원안분) REV04" xfId="1002" xr:uid="{00000000-0005-0000-0000-0000E9030000}"/>
    <cellStyle name="_인원계획표 _투찰(고철10-4)" xfId="1003" xr:uid="{00000000-0005-0000-0000-0000EA030000}"/>
    <cellStyle name="_인원계획표 _투찰(고철10-4)_01 실행(군장산단) Rev00" xfId="1004" xr:uid="{00000000-0005-0000-0000-0000EB030000}"/>
    <cellStyle name="_인원계획표 _투찰(고철10-4)_01 실행(군장산단) Rev00_01 실행(부산남컨가호안109-원안분) REV04" xfId="1005" xr:uid="{00000000-0005-0000-0000-0000EC030000}"/>
    <cellStyle name="_인원계획표 _투찰(무안광주3공구)" xfId="1006" xr:uid="{00000000-0005-0000-0000-0000ED030000}"/>
    <cellStyle name="_인원계획표 _투찰(무안광주3공구)_01 실행(군장산단) Rev00" xfId="1007" xr:uid="{00000000-0005-0000-0000-0000EE030000}"/>
    <cellStyle name="_인원계획표 _투찰(무안광주3공구)_01 실행(군장산단) Rev00_01 실행(부산남컨가호안109-원안분) REV04" xfId="1008" xr:uid="{00000000-0005-0000-0000-0000EF030000}"/>
    <cellStyle name="_인원계획표 _투찰(토목)" xfId="1009" xr:uid="{00000000-0005-0000-0000-0000F0030000}"/>
    <cellStyle name="_인원계획표 _투찰(토목)_01 실행(군장산단) Rev00" xfId="1010" xr:uid="{00000000-0005-0000-0000-0000F1030000}"/>
    <cellStyle name="_인원계획표 _투찰(토목)_01 실행(군장산단) Rev00_01 실행(부산남컨가호안109-원안분) REV04" xfId="1011" xr:uid="{00000000-0005-0000-0000-0000F2030000}"/>
    <cellStyle name="_인원계획표 _투찰_01 실행(군장산단) Rev00" xfId="1012" xr:uid="{00000000-0005-0000-0000-0000F3030000}"/>
    <cellStyle name="_인원계획표 _투찰_01 실행(군장산단) Rev00_01 실행(부산남컨가호안109-원안분) REV04" xfId="1013" xr:uid="{00000000-0005-0000-0000-0000F4030000}"/>
    <cellStyle name="_인원계획표 _투찰_1" xfId="1014" xr:uid="{00000000-0005-0000-0000-0000F5030000}"/>
    <cellStyle name="_인원계획표 _투찰_1_01 실행(군장산단) Rev00" xfId="1015" xr:uid="{00000000-0005-0000-0000-0000F6030000}"/>
    <cellStyle name="_인원계획표 _투찰_1_01 실행(군장산단) Rev00_01 실행(부산남컨가호안109-원안분) REV04" xfId="1016" xr:uid="{00000000-0005-0000-0000-0000F7030000}"/>
    <cellStyle name="_인원계획표 _투찰_부대견적결과" xfId="1017" xr:uid="{00000000-0005-0000-0000-0000F8030000}"/>
    <cellStyle name="_인원계획표 _투찰_부대견적결과_01 실행(군장산단) Rev00" xfId="1018" xr:uid="{00000000-0005-0000-0000-0000F9030000}"/>
    <cellStyle name="_인원계획표 _투찰_부대견적결과_01 실행(군장산단) Rev00_01 실행(부산남컨가호안109-원안분) REV04" xfId="1019" xr:uid="{00000000-0005-0000-0000-0000FA030000}"/>
    <cellStyle name="_인원계획표 _투찰_부대견적결과1" xfId="1020" xr:uid="{00000000-0005-0000-0000-0000FB030000}"/>
    <cellStyle name="_인원계획표 _투찰_부대견적결과1_01 실행(군장산단) Rev00" xfId="1021" xr:uid="{00000000-0005-0000-0000-0000FC030000}"/>
    <cellStyle name="_인원계획표 _투찰_부대견적결과1_01 실행(군장산단) Rev00_01 실행(부산남컨가호안109-원안분) REV04" xfId="1022" xr:uid="{00000000-0005-0000-0000-0000FD030000}"/>
    <cellStyle name="_인원계획표 _투찰_부대견적의뢰" xfId="1023" xr:uid="{00000000-0005-0000-0000-0000FE030000}"/>
    <cellStyle name="_인원계획표 _투찰_부대견적의뢰_01 실행(군장산단) Rev00" xfId="1024" xr:uid="{00000000-0005-0000-0000-0000FF030000}"/>
    <cellStyle name="_인원계획표 _투찰_부대견적의뢰_01 실행(군장산단) Rev00_01 실행(부산남컨가호안109-원안분) REV04" xfId="1025" xr:uid="{00000000-0005-0000-0000-000000040000}"/>
    <cellStyle name="_인원계획표 _투찰_부대선정조정품의" xfId="1026" xr:uid="{00000000-0005-0000-0000-000001040000}"/>
    <cellStyle name="_인원계획표 _투찰_부대선정조정품의_01 실행(군장산단) Rev00" xfId="1027" xr:uid="{00000000-0005-0000-0000-000002040000}"/>
    <cellStyle name="_인원계획표 _투찰_부대선정조정품의_01 실행(군장산단) Rev00_01 실행(부산남컨가호안109-원안분) REV04" xfId="1028" xr:uid="{00000000-0005-0000-0000-000003040000}"/>
    <cellStyle name="_인원계획표 _투찰_부대입찰결과" xfId="1029" xr:uid="{00000000-0005-0000-0000-000004040000}"/>
    <cellStyle name="_인원계획표 _투찰_부대입찰결과_01 실행(군장산단) Rev00" xfId="1030" xr:uid="{00000000-0005-0000-0000-000005040000}"/>
    <cellStyle name="_인원계획표 _투찰_부대입찰결과_01 실행(군장산단) Rev00_01 실행(부산남컨가호안109-원안분) REV04" xfId="1031" xr:uid="{00000000-0005-0000-0000-000006040000}"/>
    <cellStyle name="_인원계획표 _투찰_부대입찰송부" xfId="1032" xr:uid="{00000000-0005-0000-0000-000007040000}"/>
    <cellStyle name="_인원계획표 _투찰_부대입찰송부(1차조정)" xfId="1033" xr:uid="{00000000-0005-0000-0000-000008040000}"/>
    <cellStyle name="_인원계획표 _투찰_부대입찰송부(1차조정)_01 실행(군장산단) Rev00" xfId="1034" xr:uid="{00000000-0005-0000-0000-000009040000}"/>
    <cellStyle name="_인원계획표 _투찰_부대입찰송부(1차조정)_01 실행(군장산단) Rev00_01 실행(부산남컨가호안109-원안분) REV04" xfId="1035" xr:uid="{00000000-0005-0000-0000-00000A040000}"/>
    <cellStyle name="_인원계획표 _투찰_부대입찰송부_01 실행(군장산단) Rev00" xfId="1036" xr:uid="{00000000-0005-0000-0000-00000B040000}"/>
    <cellStyle name="_인원계획표 _투찰_부대입찰송부_01 실행(군장산단) Rev00_01 실행(부산남컨가호안109-원안분) REV04" xfId="1037" xr:uid="{00000000-0005-0000-0000-00000C040000}"/>
    <cellStyle name="_인원계획표 _투찰_부대입찰조정" xfId="1038" xr:uid="{00000000-0005-0000-0000-00000D040000}"/>
    <cellStyle name="_인원계획표 _투찰_부대입찰조정_01 실행(군장산단) Rev00" xfId="1039" xr:uid="{00000000-0005-0000-0000-00000E040000}"/>
    <cellStyle name="_인원계획표 _투찰_부대입찰조정_01 실행(군장산단) Rev00_01 실행(부산남컨가호안109-원안분) REV04" xfId="1040" xr:uid="{00000000-0005-0000-0000-00000F040000}"/>
    <cellStyle name="_인원계획표 _투찰_부대입찰특별조건및내역송부" xfId="1041" xr:uid="{00000000-0005-0000-0000-000010040000}"/>
    <cellStyle name="_인원계획표 _투찰_부대입찰특별조건및내역송부_01 실행(군장산단) Rev00" xfId="1042" xr:uid="{00000000-0005-0000-0000-000011040000}"/>
    <cellStyle name="_인원계획표 _투찰_부대입찰특별조건및내역송부_01 실행(군장산단) Rev00_01 실행(부산남컨가호안109-원안분) REV04" xfId="1043" xr:uid="{00000000-0005-0000-0000-000012040000}"/>
    <cellStyle name="_인원계획표 _투찰_투찰" xfId="1044" xr:uid="{00000000-0005-0000-0000-000013040000}"/>
    <cellStyle name="_인원계획표 _투찰_투찰(8공구)" xfId="1045" xr:uid="{00000000-0005-0000-0000-000014040000}"/>
    <cellStyle name="_인원계획표 _투찰_투찰(8공구)_01 실행(군장산단) Rev00" xfId="1046" xr:uid="{00000000-0005-0000-0000-000015040000}"/>
    <cellStyle name="_인원계획표 _투찰_투찰(8공구)_01 실행(군장산단) Rev00_01 실행(부산남컨가호안109-원안분) REV04" xfId="1047" xr:uid="{00000000-0005-0000-0000-000016040000}"/>
    <cellStyle name="_인원계획표 _투찰_투찰(토목)" xfId="1048" xr:uid="{00000000-0005-0000-0000-000017040000}"/>
    <cellStyle name="_인원계획표 _투찰_투찰(토목)_01 실행(군장산단) Rev00" xfId="1049" xr:uid="{00000000-0005-0000-0000-000018040000}"/>
    <cellStyle name="_인원계획표 _투찰_투찰(토목)_01 실행(군장산단) Rev00_01 실행(부산남컨가호안109-원안분) REV04" xfId="1050" xr:uid="{00000000-0005-0000-0000-000019040000}"/>
    <cellStyle name="_인원계획표 _투찰_투찰_01 실행(군장산단) Rev00" xfId="1051" xr:uid="{00000000-0005-0000-0000-00001A040000}"/>
    <cellStyle name="_인원계획표 _투찰_투찰_01 실행(군장산단) Rev00_01 실행(부산남컨가호안109-원안분) REV04" xfId="1052" xr:uid="{00000000-0005-0000-0000-00001B040000}"/>
    <cellStyle name="_인원계획표 _투찰_투찰서" xfId="1053" xr:uid="{00000000-0005-0000-0000-00001C040000}"/>
    <cellStyle name="_인원계획표 _투찰_투찰서_01 실행(군장산단) Rev00" xfId="1054" xr:uid="{00000000-0005-0000-0000-00001D040000}"/>
    <cellStyle name="_인원계획표 _투찰_투찰서_01 실행(군장산단) Rev00_01 실행(부산남컨가호안109-원안분) REV04" xfId="1055" xr:uid="{00000000-0005-0000-0000-00001E040000}"/>
    <cellStyle name="_인원계획표 _투찰서" xfId="1056" xr:uid="{00000000-0005-0000-0000-00001F040000}"/>
    <cellStyle name="_인원계획표 _투찰서_01 실행(군장산단) Rev00" xfId="1057" xr:uid="{00000000-0005-0000-0000-000020040000}"/>
    <cellStyle name="_인원계획표 _투찰서_01 실행(군장산단) Rev00_01 실행(부산남컨가호안109-원안분) REV04" xfId="1058" xr:uid="{00000000-0005-0000-0000-000021040000}"/>
    <cellStyle name="_입찰표지 " xfId="1059" xr:uid="{00000000-0005-0000-0000-000022040000}"/>
    <cellStyle name="_입찰표지 _01 실행(군장산단) Rev00" xfId="1060" xr:uid="{00000000-0005-0000-0000-000023040000}"/>
    <cellStyle name="_입찰표지 _01 실행(군장산단) Rev00_01 실행(부산남컨가호안109-원안분) REV04" xfId="1061" xr:uid="{00000000-0005-0000-0000-000024040000}"/>
    <cellStyle name="_입찰표지 _부대견적결과" xfId="1062" xr:uid="{00000000-0005-0000-0000-000025040000}"/>
    <cellStyle name="_입찰표지 _부대견적결과_01 실행(군장산단) Rev00" xfId="1063" xr:uid="{00000000-0005-0000-0000-000026040000}"/>
    <cellStyle name="_입찰표지 _부대견적결과_01 실행(군장산단) Rev00_01 실행(부산남컨가호안109-원안분) REV04" xfId="1064" xr:uid="{00000000-0005-0000-0000-000027040000}"/>
    <cellStyle name="_입찰표지 _부대견적결과1" xfId="1065" xr:uid="{00000000-0005-0000-0000-000028040000}"/>
    <cellStyle name="_입찰표지 _부대견적결과1_01 실행(군장산단) Rev00" xfId="1066" xr:uid="{00000000-0005-0000-0000-000029040000}"/>
    <cellStyle name="_입찰표지 _부대견적결과1_01 실행(군장산단) Rev00_01 실행(부산남컨가호안109-원안분) REV04" xfId="1067" xr:uid="{00000000-0005-0000-0000-00002A040000}"/>
    <cellStyle name="_입찰표지 _부대견적의뢰" xfId="1068" xr:uid="{00000000-0005-0000-0000-00002B040000}"/>
    <cellStyle name="_입찰표지 _부대견적의뢰_01 실행(군장산단) Rev00" xfId="1069" xr:uid="{00000000-0005-0000-0000-00002C040000}"/>
    <cellStyle name="_입찰표지 _부대견적의뢰_01 실행(군장산단) Rev00_01 실행(부산남컨가호안109-원안분) REV04" xfId="1070" xr:uid="{00000000-0005-0000-0000-00002D040000}"/>
    <cellStyle name="_입찰표지 _부대선정조정품의" xfId="1071" xr:uid="{00000000-0005-0000-0000-00002E040000}"/>
    <cellStyle name="_입찰표지 _부대선정조정품의_01 실행(군장산단) Rev00" xfId="1072" xr:uid="{00000000-0005-0000-0000-00002F040000}"/>
    <cellStyle name="_입찰표지 _부대선정조정품의_01 실행(군장산단) Rev00_01 실행(부산남컨가호안109-원안분) REV04" xfId="1073" xr:uid="{00000000-0005-0000-0000-000030040000}"/>
    <cellStyle name="_입찰표지 _부대입찰결과" xfId="1074" xr:uid="{00000000-0005-0000-0000-000031040000}"/>
    <cellStyle name="_입찰표지 _부대입찰결과_01 실행(군장산단) Rev00" xfId="1075" xr:uid="{00000000-0005-0000-0000-000032040000}"/>
    <cellStyle name="_입찰표지 _부대입찰결과_01 실행(군장산단) Rev00_01 실행(부산남컨가호안109-원안분) REV04" xfId="1076" xr:uid="{00000000-0005-0000-0000-000033040000}"/>
    <cellStyle name="_입찰표지 _부대입찰송부" xfId="1077" xr:uid="{00000000-0005-0000-0000-000034040000}"/>
    <cellStyle name="_입찰표지 _부대입찰송부(1차조정)" xfId="1078" xr:uid="{00000000-0005-0000-0000-000035040000}"/>
    <cellStyle name="_입찰표지 _부대입찰송부(1차조정)_01 실행(군장산단) Rev00" xfId="1079" xr:uid="{00000000-0005-0000-0000-000036040000}"/>
    <cellStyle name="_입찰표지 _부대입찰송부(1차조정)_01 실행(군장산단) Rev00_01 실행(부산남컨가호안109-원안분) REV04" xfId="1080" xr:uid="{00000000-0005-0000-0000-000037040000}"/>
    <cellStyle name="_입찰표지 _부대입찰송부(무안광주)" xfId="1081" xr:uid="{00000000-0005-0000-0000-000038040000}"/>
    <cellStyle name="_입찰표지 _부대입찰송부(무안광주)_01 실행(군장산단) Rev00" xfId="1082" xr:uid="{00000000-0005-0000-0000-000039040000}"/>
    <cellStyle name="_입찰표지 _부대입찰송부(무안광주)_01 실행(군장산단) Rev00_01 실행(부산남컨가호안109-원안분) REV04" xfId="1083" xr:uid="{00000000-0005-0000-0000-00003A040000}"/>
    <cellStyle name="_입찰표지 _부대입찰송부_01 실행(군장산단) Rev00" xfId="1084" xr:uid="{00000000-0005-0000-0000-00003B040000}"/>
    <cellStyle name="_입찰표지 _부대입찰송부_01 실행(군장산단) Rev00_01 실행(부산남컨가호안109-원안분) REV04" xfId="1085" xr:uid="{00000000-0005-0000-0000-00003C040000}"/>
    <cellStyle name="_입찰표지 _부대입찰조정" xfId="1086" xr:uid="{00000000-0005-0000-0000-00003D040000}"/>
    <cellStyle name="_입찰표지 _부대입찰조정(광릉숲)" xfId="1087" xr:uid="{00000000-0005-0000-0000-00003E040000}"/>
    <cellStyle name="_입찰표지 _부대입찰조정(광릉숲)_01 실행(군장산단) Rev00" xfId="1088" xr:uid="{00000000-0005-0000-0000-00003F040000}"/>
    <cellStyle name="_입찰표지 _부대입찰조정(광릉숲)_01 실행(군장산단) Rev00_01 실행(부산남컨가호안109-원안분) REV04" xfId="1089" xr:uid="{00000000-0005-0000-0000-000040040000}"/>
    <cellStyle name="_입찰표지 _부대입찰조정_01 실행(군장산단) Rev00" xfId="1090" xr:uid="{00000000-0005-0000-0000-000041040000}"/>
    <cellStyle name="_입찰표지 _부대입찰조정_01 실행(군장산단) Rev00_01 실행(부산남컨가호안109-원안분) REV04" xfId="1091" xr:uid="{00000000-0005-0000-0000-000042040000}"/>
    <cellStyle name="_입찰표지 _부대입찰특별조건및내역송부" xfId="1092" xr:uid="{00000000-0005-0000-0000-000043040000}"/>
    <cellStyle name="_입찰표지 _부대입찰특별조건및내역송부(최저가)" xfId="1093" xr:uid="{00000000-0005-0000-0000-000044040000}"/>
    <cellStyle name="_입찰표지 _부대입찰특별조건및내역송부(최저가)_01 실행(군장산단) Rev00" xfId="1094" xr:uid="{00000000-0005-0000-0000-000045040000}"/>
    <cellStyle name="_입찰표지 _부대입찰특별조건및내역송부(최저가)_01 실행(군장산단) Rev00_01 실행(부산남컨가호안109-원안분) REV04" xfId="1095" xr:uid="{00000000-0005-0000-0000-000046040000}"/>
    <cellStyle name="_입찰표지 _부대입찰특별조건및내역송부_01 실행(군장산단) Rev00" xfId="1096" xr:uid="{00000000-0005-0000-0000-000047040000}"/>
    <cellStyle name="_입찰표지 _부대입찰특별조건및내역송부_01 실행(군장산단) Rev00_01 실행(부산남컨가호안109-원안분) REV04" xfId="1097" xr:uid="{00000000-0005-0000-0000-000048040000}"/>
    <cellStyle name="_입찰표지 _투찰" xfId="1098" xr:uid="{00000000-0005-0000-0000-000049040000}"/>
    <cellStyle name="_입찰표지 _투찰(14-1)" xfId="1099" xr:uid="{00000000-0005-0000-0000-00004A040000}"/>
    <cellStyle name="_입찰표지 _투찰(14-1)_01 실행(군장산단) Rev00" xfId="1100" xr:uid="{00000000-0005-0000-0000-00004B040000}"/>
    <cellStyle name="_입찰표지 _투찰(14-1)_01 실행(군장산단) Rev00_01 실행(부산남컨가호안109-원안분) REV04" xfId="1101" xr:uid="{00000000-0005-0000-0000-00004C040000}"/>
    <cellStyle name="_입찰표지 _투찰(8공구)" xfId="1102" xr:uid="{00000000-0005-0000-0000-00004D040000}"/>
    <cellStyle name="_입찰표지 _투찰(8공구)_01 실행(군장산단) Rev00" xfId="1103" xr:uid="{00000000-0005-0000-0000-00004E040000}"/>
    <cellStyle name="_입찰표지 _투찰(8공구)_01 실행(군장산단) Rev00_01 실행(부산남컨가호안109-원안분) REV04" xfId="1104" xr:uid="{00000000-0005-0000-0000-00004F040000}"/>
    <cellStyle name="_입찰표지 _투찰(고철10-4)" xfId="1105" xr:uid="{00000000-0005-0000-0000-000050040000}"/>
    <cellStyle name="_입찰표지 _투찰(고철10-4)_01 실행(군장산단) Rev00" xfId="1106" xr:uid="{00000000-0005-0000-0000-000051040000}"/>
    <cellStyle name="_입찰표지 _투찰(고철10-4)_01 실행(군장산단) Rev00_01 실행(부산남컨가호안109-원안분) REV04" xfId="1107" xr:uid="{00000000-0005-0000-0000-000052040000}"/>
    <cellStyle name="_입찰표지 _투찰(무안광주3공구)" xfId="1108" xr:uid="{00000000-0005-0000-0000-000053040000}"/>
    <cellStyle name="_입찰표지 _투찰(무안광주3공구)_01 실행(군장산단) Rev00" xfId="1109" xr:uid="{00000000-0005-0000-0000-000054040000}"/>
    <cellStyle name="_입찰표지 _투찰(무안광주3공구)_01 실행(군장산단) Rev00_01 실행(부산남컨가호안109-원안분) REV04" xfId="1110" xr:uid="{00000000-0005-0000-0000-000055040000}"/>
    <cellStyle name="_입찰표지 _투찰(토목)" xfId="1111" xr:uid="{00000000-0005-0000-0000-000056040000}"/>
    <cellStyle name="_입찰표지 _투찰(토목)_01 실행(군장산단) Rev00" xfId="1112" xr:uid="{00000000-0005-0000-0000-000057040000}"/>
    <cellStyle name="_입찰표지 _투찰(토목)_01 실행(군장산단) Rev00_01 실행(부산남컨가호안109-원안분) REV04" xfId="1113" xr:uid="{00000000-0005-0000-0000-000058040000}"/>
    <cellStyle name="_입찰표지 _투찰_01 실행(군장산단) Rev00" xfId="1114" xr:uid="{00000000-0005-0000-0000-000059040000}"/>
    <cellStyle name="_입찰표지 _투찰_01 실행(군장산단) Rev00_01 실행(부산남컨가호안109-원안분) REV04" xfId="1115" xr:uid="{00000000-0005-0000-0000-00005A040000}"/>
    <cellStyle name="_입찰표지 _투찰_1" xfId="1116" xr:uid="{00000000-0005-0000-0000-00005B040000}"/>
    <cellStyle name="_입찰표지 _투찰_1_01 실행(군장산단) Rev00" xfId="1117" xr:uid="{00000000-0005-0000-0000-00005C040000}"/>
    <cellStyle name="_입찰표지 _투찰_1_01 실행(군장산단) Rev00_01 실행(부산남컨가호안109-원안분) REV04" xfId="1118" xr:uid="{00000000-0005-0000-0000-00005D040000}"/>
    <cellStyle name="_입찰표지 _투찰_부대견적결과" xfId="1119" xr:uid="{00000000-0005-0000-0000-00005E040000}"/>
    <cellStyle name="_입찰표지 _투찰_부대견적결과_01 실행(군장산단) Rev00" xfId="1120" xr:uid="{00000000-0005-0000-0000-00005F040000}"/>
    <cellStyle name="_입찰표지 _투찰_부대견적결과_01 실행(군장산단) Rev00_01 실행(부산남컨가호안109-원안분) REV04" xfId="1121" xr:uid="{00000000-0005-0000-0000-000060040000}"/>
    <cellStyle name="_입찰표지 _투찰_부대견적결과1" xfId="1122" xr:uid="{00000000-0005-0000-0000-000061040000}"/>
    <cellStyle name="_입찰표지 _투찰_부대견적결과1_01 실행(군장산단) Rev00" xfId="1123" xr:uid="{00000000-0005-0000-0000-000062040000}"/>
    <cellStyle name="_입찰표지 _투찰_부대견적결과1_01 실행(군장산단) Rev00_01 실행(부산남컨가호안109-원안분) REV04" xfId="1124" xr:uid="{00000000-0005-0000-0000-000063040000}"/>
    <cellStyle name="_입찰표지 _투찰_부대견적의뢰" xfId="1125" xr:uid="{00000000-0005-0000-0000-000064040000}"/>
    <cellStyle name="_입찰표지 _투찰_부대견적의뢰_01 실행(군장산단) Rev00" xfId="1126" xr:uid="{00000000-0005-0000-0000-000065040000}"/>
    <cellStyle name="_입찰표지 _투찰_부대견적의뢰_01 실행(군장산단) Rev00_01 실행(부산남컨가호안109-원안분) REV04" xfId="1127" xr:uid="{00000000-0005-0000-0000-000066040000}"/>
    <cellStyle name="_입찰표지 _투찰_부대선정조정품의" xfId="1128" xr:uid="{00000000-0005-0000-0000-000067040000}"/>
    <cellStyle name="_입찰표지 _투찰_부대선정조정품의_01 실행(군장산단) Rev00" xfId="1129" xr:uid="{00000000-0005-0000-0000-000068040000}"/>
    <cellStyle name="_입찰표지 _투찰_부대선정조정품의_01 실행(군장산단) Rev00_01 실행(부산남컨가호안109-원안분) REV04" xfId="1130" xr:uid="{00000000-0005-0000-0000-000069040000}"/>
    <cellStyle name="_입찰표지 _투찰_부대입찰결과" xfId="1131" xr:uid="{00000000-0005-0000-0000-00006A040000}"/>
    <cellStyle name="_입찰표지 _투찰_부대입찰결과_01 실행(군장산단) Rev00" xfId="1132" xr:uid="{00000000-0005-0000-0000-00006B040000}"/>
    <cellStyle name="_입찰표지 _투찰_부대입찰결과_01 실행(군장산단) Rev00_01 실행(부산남컨가호안109-원안분) REV04" xfId="1133" xr:uid="{00000000-0005-0000-0000-00006C040000}"/>
    <cellStyle name="_입찰표지 _투찰_부대입찰송부" xfId="1134" xr:uid="{00000000-0005-0000-0000-00006D040000}"/>
    <cellStyle name="_입찰표지 _투찰_부대입찰송부(1차조정)" xfId="1135" xr:uid="{00000000-0005-0000-0000-00006E040000}"/>
    <cellStyle name="_입찰표지 _투찰_부대입찰송부(1차조정)_01 실행(군장산단) Rev00" xfId="1136" xr:uid="{00000000-0005-0000-0000-00006F040000}"/>
    <cellStyle name="_입찰표지 _투찰_부대입찰송부(1차조정)_01 실행(군장산단) Rev00_01 실행(부산남컨가호안109-원안분) REV04" xfId="1137" xr:uid="{00000000-0005-0000-0000-000070040000}"/>
    <cellStyle name="_입찰표지 _투찰_부대입찰송부_01 실행(군장산단) Rev00" xfId="1138" xr:uid="{00000000-0005-0000-0000-000071040000}"/>
    <cellStyle name="_입찰표지 _투찰_부대입찰송부_01 실행(군장산단) Rev00_01 실행(부산남컨가호안109-원안분) REV04" xfId="1139" xr:uid="{00000000-0005-0000-0000-000072040000}"/>
    <cellStyle name="_입찰표지 _투찰_부대입찰조정" xfId="1140" xr:uid="{00000000-0005-0000-0000-000073040000}"/>
    <cellStyle name="_입찰표지 _투찰_부대입찰조정_01 실행(군장산단) Rev00" xfId="1141" xr:uid="{00000000-0005-0000-0000-000074040000}"/>
    <cellStyle name="_입찰표지 _투찰_부대입찰조정_01 실행(군장산단) Rev00_01 실행(부산남컨가호안109-원안분) REV04" xfId="1142" xr:uid="{00000000-0005-0000-0000-000075040000}"/>
    <cellStyle name="_입찰표지 _투찰_부대입찰특별조건및내역송부" xfId="1143" xr:uid="{00000000-0005-0000-0000-000076040000}"/>
    <cellStyle name="_입찰표지 _투찰_부대입찰특별조건및내역송부_01 실행(군장산단) Rev00" xfId="1144" xr:uid="{00000000-0005-0000-0000-000077040000}"/>
    <cellStyle name="_입찰표지 _투찰_부대입찰특별조건및내역송부_01 실행(군장산단) Rev00_01 실행(부산남컨가호안109-원안분) REV04" xfId="1145" xr:uid="{00000000-0005-0000-0000-000078040000}"/>
    <cellStyle name="_입찰표지 _투찰_투찰" xfId="1146" xr:uid="{00000000-0005-0000-0000-000079040000}"/>
    <cellStyle name="_입찰표지 _투찰_투찰(8공구)" xfId="1147" xr:uid="{00000000-0005-0000-0000-00007A040000}"/>
    <cellStyle name="_입찰표지 _투찰_투찰(8공구)_01 실행(군장산단) Rev00" xfId="1148" xr:uid="{00000000-0005-0000-0000-00007B040000}"/>
    <cellStyle name="_입찰표지 _투찰_투찰(8공구)_01 실행(군장산단) Rev00_01 실행(부산남컨가호안109-원안분) REV04" xfId="1149" xr:uid="{00000000-0005-0000-0000-00007C040000}"/>
    <cellStyle name="_입찰표지 _투찰_투찰(토목)" xfId="1150" xr:uid="{00000000-0005-0000-0000-00007D040000}"/>
    <cellStyle name="_입찰표지 _투찰_투찰(토목)_01 실행(군장산단) Rev00" xfId="1151" xr:uid="{00000000-0005-0000-0000-00007E040000}"/>
    <cellStyle name="_입찰표지 _투찰_투찰(토목)_01 실행(군장산단) Rev00_01 실행(부산남컨가호안109-원안분) REV04" xfId="1152" xr:uid="{00000000-0005-0000-0000-00007F040000}"/>
    <cellStyle name="_입찰표지 _투찰_투찰_01 실행(군장산단) Rev00" xfId="1153" xr:uid="{00000000-0005-0000-0000-000080040000}"/>
    <cellStyle name="_입찰표지 _투찰_투찰_01 실행(군장산단) Rev00_01 실행(부산남컨가호안109-원안분) REV04" xfId="1154" xr:uid="{00000000-0005-0000-0000-000081040000}"/>
    <cellStyle name="_입찰표지 _투찰_투찰서" xfId="1155" xr:uid="{00000000-0005-0000-0000-000082040000}"/>
    <cellStyle name="_입찰표지 _투찰_투찰서_01 실행(군장산단) Rev00" xfId="1156" xr:uid="{00000000-0005-0000-0000-000083040000}"/>
    <cellStyle name="_입찰표지 _투찰_투찰서_01 실행(군장산단) Rev00_01 실행(부산남컨가호안109-원안분) REV04" xfId="1157" xr:uid="{00000000-0005-0000-0000-000084040000}"/>
    <cellStyle name="_입찰표지 _투찰서" xfId="1158" xr:uid="{00000000-0005-0000-0000-000085040000}"/>
    <cellStyle name="_입찰표지 _투찰서_01 실행(군장산단) Rev00" xfId="1159" xr:uid="{00000000-0005-0000-0000-000086040000}"/>
    <cellStyle name="_입찰표지 _투찰서_01 실행(군장산단) Rev00_01 실행(부산남컨가호안109-원안분) REV04" xfId="1160" xr:uid="{00000000-0005-0000-0000-000087040000}"/>
    <cellStyle name="_장성IC투찰" xfId="1161" xr:uid="{00000000-0005-0000-0000-000088040000}"/>
    <cellStyle name="_장성IC투찰_01 실행(군장산단) Rev00" xfId="1162" xr:uid="{00000000-0005-0000-0000-000089040000}"/>
    <cellStyle name="_장성IC투찰_01 실행(군장산단) Rev00_01 실행(부산남컨가호안109-원안분) REV04" xfId="1163" xr:uid="{00000000-0005-0000-0000-00008A040000}"/>
    <cellStyle name="_장성IC투찰_경찰서-터미널간도로(투찰)②" xfId="1164" xr:uid="{00000000-0005-0000-0000-00008B040000}"/>
    <cellStyle name="_장성IC투찰_경찰서-터미널간도로(투찰)②_01 실행(군장산단) Rev00" xfId="1165" xr:uid="{00000000-0005-0000-0000-00008C040000}"/>
    <cellStyle name="_장성IC투찰_경찰서-터미널간도로(투찰)②_01 실행(군장산단) Rev00_01 실행(부산남컨가호안109-원안분) REV04" xfId="1166" xr:uid="{00000000-0005-0000-0000-00008D040000}"/>
    <cellStyle name="_장성IC투찰_봉무지방산업단지도로(투찰)②" xfId="1167" xr:uid="{00000000-0005-0000-0000-00008E040000}"/>
    <cellStyle name="_장성IC투찰_봉무지방산업단지도로(투찰)②_01 실행(군장산단) Rev00" xfId="1168" xr:uid="{00000000-0005-0000-0000-00008F040000}"/>
    <cellStyle name="_장성IC투찰_봉무지방산업단지도로(투찰)②_01 실행(군장산단) Rev00_01 실행(부산남컨가호안109-원안분) REV04" xfId="1169" xr:uid="{00000000-0005-0000-0000-000090040000}"/>
    <cellStyle name="_장성IC투찰_봉무지방산업단지도로(투찰)②+0.250%" xfId="1170" xr:uid="{00000000-0005-0000-0000-000091040000}"/>
    <cellStyle name="_장성IC투찰_봉무지방산업단지도로(투찰)②+0.250%_01 실행(군장산단) Rev00" xfId="1171" xr:uid="{00000000-0005-0000-0000-000092040000}"/>
    <cellStyle name="_장성IC투찰_봉무지방산업단지도로(투찰)②+0.250%_01 실행(군장산단) Rev00_01 실행(부산남컨가호안109-원안분) REV04" xfId="1172" xr:uid="{00000000-0005-0000-0000-000093040000}"/>
    <cellStyle name="_장성IC투찰_합덕-신례원(2공구)투찰" xfId="1173" xr:uid="{00000000-0005-0000-0000-000094040000}"/>
    <cellStyle name="_장성IC투찰_합덕-신례원(2공구)투찰_01 실행(군장산단) Rev00" xfId="1174" xr:uid="{00000000-0005-0000-0000-000095040000}"/>
    <cellStyle name="_장성IC투찰_합덕-신례원(2공구)투찰_01 실행(군장산단) Rev00_01 실행(부산남컨가호안109-원안분) REV04" xfId="1175" xr:uid="{00000000-0005-0000-0000-000096040000}"/>
    <cellStyle name="_장성IC투찰_합덕-신례원(2공구)투찰_경찰서-터미널간도로(투찰)②" xfId="1176" xr:uid="{00000000-0005-0000-0000-000097040000}"/>
    <cellStyle name="_장성IC투찰_합덕-신례원(2공구)투찰_경찰서-터미널간도로(투찰)②_01 실행(군장산단) Rev00" xfId="1177" xr:uid="{00000000-0005-0000-0000-000098040000}"/>
    <cellStyle name="_장성IC투찰_합덕-신례원(2공구)투찰_경찰서-터미널간도로(투찰)②_01 실행(군장산단) Rev00_01 실행(부산남컨가호안109-원안분) REV04" xfId="1178" xr:uid="{00000000-0005-0000-0000-000099040000}"/>
    <cellStyle name="_장성IC투찰_합덕-신례원(2공구)투찰_봉무지방산업단지도로(투찰)②" xfId="1179" xr:uid="{00000000-0005-0000-0000-00009A040000}"/>
    <cellStyle name="_장성IC투찰_합덕-신례원(2공구)투찰_봉무지방산업단지도로(투찰)②_01 실행(군장산단) Rev00" xfId="1180" xr:uid="{00000000-0005-0000-0000-00009B040000}"/>
    <cellStyle name="_장성IC투찰_합덕-신례원(2공구)투찰_봉무지방산업단지도로(투찰)②_01 실행(군장산단) Rev00_01 실행(부산남컨가호안109-원안분) REV04" xfId="1181" xr:uid="{00000000-0005-0000-0000-00009C040000}"/>
    <cellStyle name="_장성IC투찰_합덕-신례원(2공구)투찰_봉무지방산업단지도로(투찰)②+0.250%" xfId="1182" xr:uid="{00000000-0005-0000-0000-00009D040000}"/>
    <cellStyle name="_장성IC투찰_합덕-신례원(2공구)투찰_봉무지방산업단지도로(투찰)②+0.250%_01 실행(군장산단) Rev00" xfId="1183" xr:uid="{00000000-0005-0000-0000-00009E040000}"/>
    <cellStyle name="_장성IC투찰_합덕-신례원(2공구)투찰_봉무지방산업단지도로(투찰)②+0.250%_01 실행(군장산단) Rev00_01 실행(부산남컨가호안109-원안분) REV04" xfId="1184" xr:uid="{00000000-0005-0000-0000-00009F040000}"/>
    <cellStyle name="_장성IC투찰_합덕-신례원(2공구)투찰_합덕-신례원(2공구)투찰" xfId="1185" xr:uid="{00000000-0005-0000-0000-0000A0040000}"/>
    <cellStyle name="_장성IC투찰_합덕-신례원(2공구)투찰_합덕-신례원(2공구)투찰_01 실행(군장산단) Rev00" xfId="1186" xr:uid="{00000000-0005-0000-0000-0000A1040000}"/>
    <cellStyle name="_장성IC투찰_합덕-신례원(2공구)투찰_합덕-신례원(2공구)투찰_01 실행(군장산단) Rev00_01 실행(부산남컨가호안109-원안분) REV04" xfId="1187" xr:uid="{00000000-0005-0000-0000-0000A2040000}"/>
    <cellStyle name="_장성IC투찰_합덕-신례원(2공구)투찰_합덕-신례원(2공구)투찰_경찰서-터미널간도로(투찰)②" xfId="1188" xr:uid="{00000000-0005-0000-0000-0000A3040000}"/>
    <cellStyle name="_장성IC투찰_합덕-신례원(2공구)투찰_합덕-신례원(2공구)투찰_경찰서-터미널간도로(투찰)②_01 실행(군장산단) Rev00" xfId="1189" xr:uid="{00000000-0005-0000-0000-0000A4040000}"/>
    <cellStyle name="_장성IC투찰_합덕-신례원(2공구)투찰_합덕-신례원(2공구)투찰_경찰서-터미널간도로(투찰)②_01 실행(군장산단) Rev00_01 실행(부산남컨가호안109-원안분) REV04" xfId="1190" xr:uid="{00000000-0005-0000-0000-0000A5040000}"/>
    <cellStyle name="_장성IC투찰_합덕-신례원(2공구)투찰_합덕-신례원(2공구)투찰_봉무지방산업단지도로(투찰)②" xfId="1191" xr:uid="{00000000-0005-0000-0000-0000A6040000}"/>
    <cellStyle name="_장성IC투찰_합덕-신례원(2공구)투찰_합덕-신례원(2공구)투찰_봉무지방산업단지도로(투찰)②_01 실행(군장산단) Rev00" xfId="1192" xr:uid="{00000000-0005-0000-0000-0000A7040000}"/>
    <cellStyle name="_장성IC투찰_합덕-신례원(2공구)투찰_합덕-신례원(2공구)투찰_봉무지방산업단지도로(투찰)②_01 실행(군장산단) Rev00_01 실행(부산남컨가호안109-원안분) REV04" xfId="1193" xr:uid="{00000000-0005-0000-0000-0000A8040000}"/>
    <cellStyle name="_장성IC투찰_합덕-신례원(2공구)투찰_합덕-신례원(2공구)투찰_봉무지방산업단지도로(투찰)②+0.250%" xfId="1194" xr:uid="{00000000-0005-0000-0000-0000A9040000}"/>
    <cellStyle name="_장성IC투찰_합덕-신례원(2공구)투찰_합덕-신례원(2공구)투찰_봉무지방산업단지도로(투찰)②+0.250%_01 실행(군장산단) Rev00" xfId="1195" xr:uid="{00000000-0005-0000-0000-0000AA040000}"/>
    <cellStyle name="_장성IC투찰_합덕-신례원(2공구)투찰_합덕-신례원(2공구)투찰_봉무지방산업단지도로(투찰)②+0.250%_01 실행(군장산단) Rev00_01 실행(부산남컨가호안109-원안분) REV04" xfId="1196" xr:uid="{00000000-0005-0000-0000-0000AB040000}"/>
    <cellStyle name="_적격 " xfId="1197" xr:uid="{00000000-0005-0000-0000-0000AC040000}"/>
    <cellStyle name="_적격 _01 실행(군장산단) Rev00" xfId="1198" xr:uid="{00000000-0005-0000-0000-0000AD040000}"/>
    <cellStyle name="_적격 _01 실행(군장산단) Rev00_01 실행(부산남컨가호안109-원안분) REV04" xfId="1199" xr:uid="{00000000-0005-0000-0000-0000AE040000}"/>
    <cellStyle name="_적격 _부대견적결과" xfId="1200" xr:uid="{00000000-0005-0000-0000-0000AF040000}"/>
    <cellStyle name="_적격 _부대견적결과_01 실행(군장산단) Rev00" xfId="1201" xr:uid="{00000000-0005-0000-0000-0000B0040000}"/>
    <cellStyle name="_적격 _부대견적결과_01 실행(군장산단) Rev00_01 실행(부산남컨가호안109-원안분) REV04" xfId="1202" xr:uid="{00000000-0005-0000-0000-0000B1040000}"/>
    <cellStyle name="_적격 _부대견적결과1" xfId="1203" xr:uid="{00000000-0005-0000-0000-0000B2040000}"/>
    <cellStyle name="_적격 _부대견적결과1_01 실행(군장산단) Rev00" xfId="1204" xr:uid="{00000000-0005-0000-0000-0000B3040000}"/>
    <cellStyle name="_적격 _부대견적결과1_01 실행(군장산단) Rev00_01 실행(부산남컨가호안109-원안분) REV04" xfId="1205" xr:uid="{00000000-0005-0000-0000-0000B4040000}"/>
    <cellStyle name="_적격 _부대견적의뢰" xfId="1206" xr:uid="{00000000-0005-0000-0000-0000B5040000}"/>
    <cellStyle name="_적격 _부대견적의뢰_01 실행(군장산단) Rev00" xfId="1207" xr:uid="{00000000-0005-0000-0000-0000B6040000}"/>
    <cellStyle name="_적격 _부대견적의뢰_01 실행(군장산단) Rev00_01 실행(부산남컨가호안109-원안분) REV04" xfId="1208" xr:uid="{00000000-0005-0000-0000-0000B7040000}"/>
    <cellStyle name="_적격 _부대선정조정품의" xfId="1209" xr:uid="{00000000-0005-0000-0000-0000B8040000}"/>
    <cellStyle name="_적격 _부대선정조정품의_01 실행(군장산단) Rev00" xfId="1210" xr:uid="{00000000-0005-0000-0000-0000B9040000}"/>
    <cellStyle name="_적격 _부대선정조정품의_01 실행(군장산단) Rev00_01 실행(부산남컨가호안109-원안분) REV04" xfId="1211" xr:uid="{00000000-0005-0000-0000-0000BA040000}"/>
    <cellStyle name="_적격 _부대입찰결과" xfId="1212" xr:uid="{00000000-0005-0000-0000-0000BB040000}"/>
    <cellStyle name="_적격 _부대입찰결과_01 실행(군장산단) Rev00" xfId="1213" xr:uid="{00000000-0005-0000-0000-0000BC040000}"/>
    <cellStyle name="_적격 _부대입찰결과_01 실행(군장산단) Rev00_01 실행(부산남컨가호안109-원안분) REV04" xfId="1214" xr:uid="{00000000-0005-0000-0000-0000BD040000}"/>
    <cellStyle name="_적격 _부대입찰송부" xfId="1215" xr:uid="{00000000-0005-0000-0000-0000BE040000}"/>
    <cellStyle name="_적격 _부대입찰송부(1차조정)" xfId="1216" xr:uid="{00000000-0005-0000-0000-0000BF040000}"/>
    <cellStyle name="_적격 _부대입찰송부(1차조정)_01 실행(군장산단) Rev00" xfId="1217" xr:uid="{00000000-0005-0000-0000-0000C0040000}"/>
    <cellStyle name="_적격 _부대입찰송부(1차조정)_01 실행(군장산단) Rev00_01 실행(부산남컨가호안109-원안분) REV04" xfId="1218" xr:uid="{00000000-0005-0000-0000-0000C1040000}"/>
    <cellStyle name="_적격 _부대입찰송부(무안광주)" xfId="1219" xr:uid="{00000000-0005-0000-0000-0000C2040000}"/>
    <cellStyle name="_적격 _부대입찰송부(무안광주)_01 실행(군장산단) Rev00" xfId="1220" xr:uid="{00000000-0005-0000-0000-0000C3040000}"/>
    <cellStyle name="_적격 _부대입찰송부(무안광주)_01 실행(군장산단) Rev00_01 실행(부산남컨가호안109-원안분) REV04" xfId="1221" xr:uid="{00000000-0005-0000-0000-0000C4040000}"/>
    <cellStyle name="_적격 _부대입찰송부_01 실행(군장산단) Rev00" xfId="1222" xr:uid="{00000000-0005-0000-0000-0000C5040000}"/>
    <cellStyle name="_적격 _부대입찰송부_01 실행(군장산단) Rev00_01 실행(부산남컨가호안109-원안분) REV04" xfId="1223" xr:uid="{00000000-0005-0000-0000-0000C6040000}"/>
    <cellStyle name="_적격 _부대입찰조정" xfId="1224" xr:uid="{00000000-0005-0000-0000-0000C7040000}"/>
    <cellStyle name="_적격 _부대입찰조정(광릉숲)" xfId="1225" xr:uid="{00000000-0005-0000-0000-0000C8040000}"/>
    <cellStyle name="_적격 _부대입찰조정(광릉숲)_01 실행(군장산단) Rev00" xfId="1226" xr:uid="{00000000-0005-0000-0000-0000C9040000}"/>
    <cellStyle name="_적격 _부대입찰조정(광릉숲)_01 실행(군장산단) Rev00_01 실행(부산남컨가호안109-원안분) REV04" xfId="1227" xr:uid="{00000000-0005-0000-0000-0000CA040000}"/>
    <cellStyle name="_적격 _부대입찰조정_01 실행(군장산단) Rev00" xfId="1228" xr:uid="{00000000-0005-0000-0000-0000CB040000}"/>
    <cellStyle name="_적격 _부대입찰조정_01 실행(군장산단) Rev00_01 실행(부산남컨가호안109-원안분) REV04" xfId="1229" xr:uid="{00000000-0005-0000-0000-0000CC040000}"/>
    <cellStyle name="_적격 _부대입찰특별조건및내역송부" xfId="1230" xr:uid="{00000000-0005-0000-0000-0000CD040000}"/>
    <cellStyle name="_적격 _부대입찰특별조건및내역송부(최저가)" xfId="1231" xr:uid="{00000000-0005-0000-0000-0000CE040000}"/>
    <cellStyle name="_적격 _부대입찰특별조건및내역송부(최저가)_01 실행(군장산단) Rev00" xfId="1232" xr:uid="{00000000-0005-0000-0000-0000CF040000}"/>
    <cellStyle name="_적격 _부대입찰특별조건및내역송부(최저가)_01 실행(군장산단) Rev00_01 실행(부산남컨가호안109-원안분) REV04" xfId="1233" xr:uid="{00000000-0005-0000-0000-0000D0040000}"/>
    <cellStyle name="_적격 _부대입찰특별조건및내역송부_01 실행(군장산단) Rev00" xfId="1234" xr:uid="{00000000-0005-0000-0000-0000D1040000}"/>
    <cellStyle name="_적격 _부대입찰특별조건및내역송부_01 실행(군장산단) Rev00_01 실행(부산남컨가호안109-원안분) REV04" xfId="1235" xr:uid="{00000000-0005-0000-0000-0000D2040000}"/>
    <cellStyle name="_적격 _집행갑지 " xfId="1236" xr:uid="{00000000-0005-0000-0000-0000D3040000}"/>
    <cellStyle name="_적격 _집행갑지 _01 실행(군장산단) Rev00" xfId="1237" xr:uid="{00000000-0005-0000-0000-0000D4040000}"/>
    <cellStyle name="_적격 _집행갑지 _01 실행(군장산단) Rev00_01 실행(부산남컨가호안109-원안분) REV04" xfId="1238" xr:uid="{00000000-0005-0000-0000-0000D5040000}"/>
    <cellStyle name="_적격 _집행갑지 _부대견적결과" xfId="1239" xr:uid="{00000000-0005-0000-0000-0000D6040000}"/>
    <cellStyle name="_적격 _집행갑지 _부대견적결과_01 실행(군장산단) Rev00" xfId="1240" xr:uid="{00000000-0005-0000-0000-0000D7040000}"/>
    <cellStyle name="_적격 _집행갑지 _부대견적결과_01 실행(군장산단) Rev00_01 실행(부산남컨가호안109-원안분) REV04" xfId="1241" xr:uid="{00000000-0005-0000-0000-0000D8040000}"/>
    <cellStyle name="_적격 _집행갑지 _부대견적결과1" xfId="1242" xr:uid="{00000000-0005-0000-0000-0000D9040000}"/>
    <cellStyle name="_적격 _집행갑지 _부대견적결과1_01 실행(군장산단) Rev00" xfId="1243" xr:uid="{00000000-0005-0000-0000-0000DA040000}"/>
    <cellStyle name="_적격 _집행갑지 _부대견적결과1_01 실행(군장산단) Rev00_01 실행(부산남컨가호안109-원안분) REV04" xfId="1244" xr:uid="{00000000-0005-0000-0000-0000DB040000}"/>
    <cellStyle name="_적격 _집행갑지 _부대견적의뢰" xfId="1245" xr:uid="{00000000-0005-0000-0000-0000DC040000}"/>
    <cellStyle name="_적격 _집행갑지 _부대견적의뢰_01 실행(군장산단) Rev00" xfId="1246" xr:uid="{00000000-0005-0000-0000-0000DD040000}"/>
    <cellStyle name="_적격 _집행갑지 _부대견적의뢰_01 실행(군장산단) Rev00_01 실행(부산남컨가호안109-원안분) REV04" xfId="1247" xr:uid="{00000000-0005-0000-0000-0000DE040000}"/>
    <cellStyle name="_적격 _집행갑지 _부대선정조정품의" xfId="1248" xr:uid="{00000000-0005-0000-0000-0000DF040000}"/>
    <cellStyle name="_적격 _집행갑지 _부대선정조정품의_01 실행(군장산단) Rev00" xfId="1249" xr:uid="{00000000-0005-0000-0000-0000E0040000}"/>
    <cellStyle name="_적격 _집행갑지 _부대선정조정품의_01 실행(군장산단) Rev00_01 실행(부산남컨가호안109-원안분) REV04" xfId="1250" xr:uid="{00000000-0005-0000-0000-0000E1040000}"/>
    <cellStyle name="_적격 _집행갑지 _부대입찰결과" xfId="1251" xr:uid="{00000000-0005-0000-0000-0000E2040000}"/>
    <cellStyle name="_적격 _집행갑지 _부대입찰결과_01 실행(군장산단) Rev00" xfId="1252" xr:uid="{00000000-0005-0000-0000-0000E3040000}"/>
    <cellStyle name="_적격 _집행갑지 _부대입찰결과_01 실행(군장산단) Rev00_01 실행(부산남컨가호안109-원안분) REV04" xfId="1253" xr:uid="{00000000-0005-0000-0000-0000E4040000}"/>
    <cellStyle name="_적격 _집행갑지 _부대입찰송부" xfId="1254" xr:uid="{00000000-0005-0000-0000-0000E5040000}"/>
    <cellStyle name="_적격 _집행갑지 _부대입찰송부(1차조정)" xfId="1255" xr:uid="{00000000-0005-0000-0000-0000E6040000}"/>
    <cellStyle name="_적격 _집행갑지 _부대입찰송부(1차조정)_01 실행(군장산단) Rev00" xfId="1256" xr:uid="{00000000-0005-0000-0000-0000E7040000}"/>
    <cellStyle name="_적격 _집행갑지 _부대입찰송부(1차조정)_01 실행(군장산단) Rev00_01 실행(부산남컨가호안109-원안분) REV04" xfId="1257" xr:uid="{00000000-0005-0000-0000-0000E8040000}"/>
    <cellStyle name="_적격 _집행갑지 _부대입찰송부(무안광주)" xfId="1258" xr:uid="{00000000-0005-0000-0000-0000E9040000}"/>
    <cellStyle name="_적격 _집행갑지 _부대입찰송부(무안광주)_01 실행(군장산단) Rev00" xfId="1259" xr:uid="{00000000-0005-0000-0000-0000EA040000}"/>
    <cellStyle name="_적격 _집행갑지 _부대입찰송부(무안광주)_01 실행(군장산단) Rev00_01 실행(부산남컨가호안109-원안분) REV04" xfId="1260" xr:uid="{00000000-0005-0000-0000-0000EB040000}"/>
    <cellStyle name="_적격 _집행갑지 _부대입찰송부_01 실행(군장산단) Rev00" xfId="1261" xr:uid="{00000000-0005-0000-0000-0000EC040000}"/>
    <cellStyle name="_적격 _집행갑지 _부대입찰송부_01 실행(군장산단) Rev00_01 실행(부산남컨가호안109-원안분) REV04" xfId="1262" xr:uid="{00000000-0005-0000-0000-0000ED040000}"/>
    <cellStyle name="_적격 _집행갑지 _부대입찰조정" xfId="1263" xr:uid="{00000000-0005-0000-0000-0000EE040000}"/>
    <cellStyle name="_적격 _집행갑지 _부대입찰조정(광릉숲)" xfId="1264" xr:uid="{00000000-0005-0000-0000-0000EF040000}"/>
    <cellStyle name="_적격 _집행갑지 _부대입찰조정(광릉숲)_01 실행(군장산단) Rev00" xfId="1265" xr:uid="{00000000-0005-0000-0000-0000F0040000}"/>
    <cellStyle name="_적격 _집행갑지 _부대입찰조정(광릉숲)_01 실행(군장산단) Rev00_01 실행(부산남컨가호안109-원안분) REV04" xfId="1266" xr:uid="{00000000-0005-0000-0000-0000F1040000}"/>
    <cellStyle name="_적격 _집행갑지 _부대입찰조정_01 실행(군장산단) Rev00" xfId="1267" xr:uid="{00000000-0005-0000-0000-0000F2040000}"/>
    <cellStyle name="_적격 _집행갑지 _부대입찰조정_01 실행(군장산단) Rev00_01 실행(부산남컨가호안109-원안분) REV04" xfId="1268" xr:uid="{00000000-0005-0000-0000-0000F3040000}"/>
    <cellStyle name="_적격 _집행갑지 _부대입찰특별조건및내역송부" xfId="1269" xr:uid="{00000000-0005-0000-0000-0000F4040000}"/>
    <cellStyle name="_적격 _집행갑지 _부대입찰특별조건및내역송부(최저가)" xfId="1270" xr:uid="{00000000-0005-0000-0000-0000F5040000}"/>
    <cellStyle name="_적격 _집행갑지 _부대입찰특별조건및내역송부(최저가)_01 실행(군장산단) Rev00" xfId="1271" xr:uid="{00000000-0005-0000-0000-0000F6040000}"/>
    <cellStyle name="_적격 _집행갑지 _부대입찰특별조건및내역송부(최저가)_01 실행(군장산단) Rev00_01 실행(부산남컨가호안109-원안분) REV04" xfId="1272" xr:uid="{00000000-0005-0000-0000-0000F7040000}"/>
    <cellStyle name="_적격 _집행갑지 _부대입찰특별조건및내역송부_01 실행(군장산단) Rev00" xfId="1273" xr:uid="{00000000-0005-0000-0000-0000F8040000}"/>
    <cellStyle name="_적격 _집행갑지 _부대입찰특별조건및내역송부_01 실행(군장산단) Rev00_01 실행(부산남컨가호안109-원안분) REV04" xfId="1274" xr:uid="{00000000-0005-0000-0000-0000F9040000}"/>
    <cellStyle name="_적격 _집행갑지 _투찰" xfId="1275" xr:uid="{00000000-0005-0000-0000-0000FA040000}"/>
    <cellStyle name="_적격 _집행갑지 _투찰(14-1)" xfId="1276" xr:uid="{00000000-0005-0000-0000-0000FB040000}"/>
    <cellStyle name="_적격 _집행갑지 _투찰(14-1)_01 실행(군장산단) Rev00" xfId="1277" xr:uid="{00000000-0005-0000-0000-0000FC040000}"/>
    <cellStyle name="_적격 _집행갑지 _투찰(14-1)_01 실행(군장산단) Rev00_01 실행(부산남컨가호안109-원안분) REV04" xfId="1278" xr:uid="{00000000-0005-0000-0000-0000FD040000}"/>
    <cellStyle name="_적격 _집행갑지 _투찰(8공구)" xfId="1279" xr:uid="{00000000-0005-0000-0000-0000FE040000}"/>
    <cellStyle name="_적격 _집행갑지 _투찰(8공구)_01 실행(군장산단) Rev00" xfId="1280" xr:uid="{00000000-0005-0000-0000-0000FF040000}"/>
    <cellStyle name="_적격 _집행갑지 _투찰(8공구)_01 실행(군장산단) Rev00_01 실행(부산남컨가호안109-원안분) REV04" xfId="1281" xr:uid="{00000000-0005-0000-0000-000000050000}"/>
    <cellStyle name="_적격 _집행갑지 _투찰(고철10-4)" xfId="1282" xr:uid="{00000000-0005-0000-0000-000001050000}"/>
    <cellStyle name="_적격 _집행갑지 _투찰(고철10-4)_01 실행(군장산단) Rev00" xfId="1283" xr:uid="{00000000-0005-0000-0000-000002050000}"/>
    <cellStyle name="_적격 _집행갑지 _투찰(고철10-4)_01 실행(군장산단) Rev00_01 실행(부산남컨가호안109-원안분) REV04" xfId="1284" xr:uid="{00000000-0005-0000-0000-000003050000}"/>
    <cellStyle name="_적격 _집행갑지 _투찰(무안광주3공구)" xfId="1285" xr:uid="{00000000-0005-0000-0000-000004050000}"/>
    <cellStyle name="_적격 _집행갑지 _투찰(무안광주3공구)_01 실행(군장산단) Rev00" xfId="1286" xr:uid="{00000000-0005-0000-0000-000005050000}"/>
    <cellStyle name="_적격 _집행갑지 _투찰(무안광주3공구)_01 실행(군장산단) Rev00_01 실행(부산남컨가호안109-원안분) REV04" xfId="1287" xr:uid="{00000000-0005-0000-0000-000006050000}"/>
    <cellStyle name="_적격 _집행갑지 _투찰(토목)" xfId="1288" xr:uid="{00000000-0005-0000-0000-000007050000}"/>
    <cellStyle name="_적격 _집행갑지 _투찰(토목)_01 실행(군장산단) Rev00" xfId="1289" xr:uid="{00000000-0005-0000-0000-000008050000}"/>
    <cellStyle name="_적격 _집행갑지 _투찰(토목)_01 실행(군장산단) Rev00_01 실행(부산남컨가호안109-원안분) REV04" xfId="1290" xr:uid="{00000000-0005-0000-0000-000009050000}"/>
    <cellStyle name="_적격 _집행갑지 _투찰_01 실행(군장산단) Rev00" xfId="1291" xr:uid="{00000000-0005-0000-0000-00000A050000}"/>
    <cellStyle name="_적격 _집행갑지 _투찰_01 실행(군장산단) Rev00_01 실행(부산남컨가호안109-원안분) REV04" xfId="1292" xr:uid="{00000000-0005-0000-0000-00000B050000}"/>
    <cellStyle name="_적격 _집행갑지 _투찰_1" xfId="1293" xr:uid="{00000000-0005-0000-0000-00000C050000}"/>
    <cellStyle name="_적격 _집행갑지 _투찰_1_01 실행(군장산단) Rev00" xfId="1294" xr:uid="{00000000-0005-0000-0000-00000D050000}"/>
    <cellStyle name="_적격 _집행갑지 _투찰_1_01 실행(군장산단) Rev00_01 실행(부산남컨가호안109-원안분) REV04" xfId="1295" xr:uid="{00000000-0005-0000-0000-00000E050000}"/>
    <cellStyle name="_적격 _집행갑지 _투찰_부대견적결과" xfId="1296" xr:uid="{00000000-0005-0000-0000-00000F050000}"/>
    <cellStyle name="_적격 _집행갑지 _투찰_부대견적결과_01 실행(군장산단) Rev00" xfId="1297" xr:uid="{00000000-0005-0000-0000-000010050000}"/>
    <cellStyle name="_적격 _집행갑지 _투찰_부대견적결과_01 실행(군장산단) Rev00_01 실행(부산남컨가호안109-원안분) REV04" xfId="1298" xr:uid="{00000000-0005-0000-0000-000011050000}"/>
    <cellStyle name="_적격 _집행갑지 _투찰_부대견적결과1" xfId="1299" xr:uid="{00000000-0005-0000-0000-000012050000}"/>
    <cellStyle name="_적격 _집행갑지 _투찰_부대견적결과1_01 실행(군장산단) Rev00" xfId="1300" xr:uid="{00000000-0005-0000-0000-000013050000}"/>
    <cellStyle name="_적격 _집행갑지 _투찰_부대견적결과1_01 실행(군장산단) Rev00_01 실행(부산남컨가호안109-원안분) REV04" xfId="1301" xr:uid="{00000000-0005-0000-0000-000014050000}"/>
    <cellStyle name="_적격 _집행갑지 _투찰_부대견적의뢰" xfId="1302" xr:uid="{00000000-0005-0000-0000-000015050000}"/>
    <cellStyle name="_적격 _집행갑지 _투찰_부대견적의뢰_01 실행(군장산단) Rev00" xfId="1303" xr:uid="{00000000-0005-0000-0000-000016050000}"/>
    <cellStyle name="_적격 _집행갑지 _투찰_부대견적의뢰_01 실행(군장산단) Rev00_01 실행(부산남컨가호안109-원안분) REV04" xfId="1304" xr:uid="{00000000-0005-0000-0000-000017050000}"/>
    <cellStyle name="_적격 _집행갑지 _투찰_부대선정조정품의" xfId="1305" xr:uid="{00000000-0005-0000-0000-000018050000}"/>
    <cellStyle name="_적격 _집행갑지 _투찰_부대선정조정품의_01 실행(군장산단) Rev00" xfId="1306" xr:uid="{00000000-0005-0000-0000-000019050000}"/>
    <cellStyle name="_적격 _집행갑지 _투찰_부대선정조정품의_01 실행(군장산단) Rev00_01 실행(부산남컨가호안109-원안분) REV04" xfId="1307" xr:uid="{00000000-0005-0000-0000-00001A050000}"/>
    <cellStyle name="_적격 _집행갑지 _투찰_부대입찰결과" xfId="1308" xr:uid="{00000000-0005-0000-0000-00001B050000}"/>
    <cellStyle name="_적격 _집행갑지 _투찰_부대입찰결과_01 실행(군장산단) Rev00" xfId="1309" xr:uid="{00000000-0005-0000-0000-00001C050000}"/>
    <cellStyle name="_적격 _집행갑지 _투찰_부대입찰결과_01 실행(군장산단) Rev00_01 실행(부산남컨가호안109-원안분) REV04" xfId="1310" xr:uid="{00000000-0005-0000-0000-00001D050000}"/>
    <cellStyle name="_적격 _집행갑지 _투찰_부대입찰송부" xfId="1311" xr:uid="{00000000-0005-0000-0000-00001E050000}"/>
    <cellStyle name="_적격 _집행갑지 _투찰_부대입찰송부(1차조정)" xfId="1312" xr:uid="{00000000-0005-0000-0000-00001F050000}"/>
    <cellStyle name="_적격 _집행갑지 _투찰_부대입찰송부(1차조정)_01 실행(군장산단) Rev00" xfId="1313" xr:uid="{00000000-0005-0000-0000-000020050000}"/>
    <cellStyle name="_적격 _집행갑지 _투찰_부대입찰송부(1차조정)_01 실행(군장산단) Rev00_01 실행(부산남컨가호안109-원안분) REV04" xfId="1314" xr:uid="{00000000-0005-0000-0000-000021050000}"/>
    <cellStyle name="_적격 _집행갑지 _투찰_부대입찰송부_01 실행(군장산단) Rev00" xfId="1315" xr:uid="{00000000-0005-0000-0000-000022050000}"/>
    <cellStyle name="_적격 _집행갑지 _투찰_부대입찰송부_01 실행(군장산단) Rev00_01 실행(부산남컨가호안109-원안분) REV04" xfId="1316" xr:uid="{00000000-0005-0000-0000-000023050000}"/>
    <cellStyle name="_적격 _집행갑지 _투찰_부대입찰조정" xfId="1317" xr:uid="{00000000-0005-0000-0000-000024050000}"/>
    <cellStyle name="_적격 _집행갑지 _투찰_부대입찰조정_01 실행(군장산단) Rev00" xfId="1318" xr:uid="{00000000-0005-0000-0000-000025050000}"/>
    <cellStyle name="_적격 _집행갑지 _투찰_부대입찰조정_01 실행(군장산단) Rev00_01 실행(부산남컨가호안109-원안분) REV04" xfId="1319" xr:uid="{00000000-0005-0000-0000-000026050000}"/>
    <cellStyle name="_적격 _집행갑지 _투찰_부대입찰특별조건및내역송부" xfId="1320" xr:uid="{00000000-0005-0000-0000-000027050000}"/>
    <cellStyle name="_적격 _집행갑지 _투찰_부대입찰특별조건및내역송부_01 실행(군장산단) Rev00" xfId="1321" xr:uid="{00000000-0005-0000-0000-000028050000}"/>
    <cellStyle name="_적격 _집행갑지 _투찰_부대입찰특별조건및내역송부_01 실행(군장산단) Rev00_01 실행(부산남컨가호안109-원안분) REV04" xfId="1322" xr:uid="{00000000-0005-0000-0000-000029050000}"/>
    <cellStyle name="_적격 _집행갑지 _투찰_투찰" xfId="1323" xr:uid="{00000000-0005-0000-0000-00002A050000}"/>
    <cellStyle name="_적격 _집행갑지 _투찰_투찰(8공구)" xfId="1324" xr:uid="{00000000-0005-0000-0000-00002B050000}"/>
    <cellStyle name="_적격 _집행갑지 _투찰_투찰(8공구)_01 실행(군장산단) Rev00" xfId="1325" xr:uid="{00000000-0005-0000-0000-00002C050000}"/>
    <cellStyle name="_적격 _집행갑지 _투찰_투찰(8공구)_01 실행(군장산단) Rev00_01 실행(부산남컨가호안109-원안분) REV04" xfId="1326" xr:uid="{00000000-0005-0000-0000-00002D050000}"/>
    <cellStyle name="_적격 _집행갑지 _투찰_투찰(토목)" xfId="1327" xr:uid="{00000000-0005-0000-0000-00002E050000}"/>
    <cellStyle name="_적격 _집행갑지 _투찰_투찰(토목)_01 실행(군장산단) Rev00" xfId="1328" xr:uid="{00000000-0005-0000-0000-00002F050000}"/>
    <cellStyle name="_적격 _집행갑지 _투찰_투찰(토목)_01 실행(군장산단) Rev00_01 실행(부산남컨가호안109-원안분) REV04" xfId="1329" xr:uid="{00000000-0005-0000-0000-000030050000}"/>
    <cellStyle name="_적격 _집행갑지 _투찰_투찰_01 실행(군장산단) Rev00" xfId="1330" xr:uid="{00000000-0005-0000-0000-000031050000}"/>
    <cellStyle name="_적격 _집행갑지 _투찰_투찰_01 실행(군장산단) Rev00_01 실행(부산남컨가호안109-원안분) REV04" xfId="1331" xr:uid="{00000000-0005-0000-0000-000032050000}"/>
    <cellStyle name="_적격 _집행갑지 _투찰_투찰서" xfId="1332" xr:uid="{00000000-0005-0000-0000-000033050000}"/>
    <cellStyle name="_적격 _집행갑지 _투찰_투찰서_01 실행(군장산단) Rev00" xfId="1333" xr:uid="{00000000-0005-0000-0000-000034050000}"/>
    <cellStyle name="_적격 _집행갑지 _투찰_투찰서_01 실행(군장산단) Rev00_01 실행(부산남컨가호안109-원안분) REV04" xfId="1334" xr:uid="{00000000-0005-0000-0000-000035050000}"/>
    <cellStyle name="_적격 _집행갑지 _투찰서" xfId="1335" xr:uid="{00000000-0005-0000-0000-000036050000}"/>
    <cellStyle name="_적격 _집행갑지 _투찰서_01 실행(군장산단) Rev00" xfId="1336" xr:uid="{00000000-0005-0000-0000-000037050000}"/>
    <cellStyle name="_적격 _집행갑지 _투찰서_01 실행(군장산단) Rev00_01 실행(부산남컨가호안109-원안분) REV04" xfId="1337" xr:uid="{00000000-0005-0000-0000-000038050000}"/>
    <cellStyle name="_적격 _투찰" xfId="1338" xr:uid="{00000000-0005-0000-0000-000039050000}"/>
    <cellStyle name="_적격 _투찰(14-1)" xfId="1339" xr:uid="{00000000-0005-0000-0000-00003A050000}"/>
    <cellStyle name="_적격 _투찰(14-1)_01 실행(군장산단) Rev00" xfId="1340" xr:uid="{00000000-0005-0000-0000-00003B050000}"/>
    <cellStyle name="_적격 _투찰(14-1)_01 실행(군장산단) Rev00_01 실행(부산남컨가호안109-원안분) REV04" xfId="1341" xr:uid="{00000000-0005-0000-0000-00003C050000}"/>
    <cellStyle name="_적격 _투찰(8공구)" xfId="1342" xr:uid="{00000000-0005-0000-0000-00003D050000}"/>
    <cellStyle name="_적격 _투찰(8공구)_01 실행(군장산단) Rev00" xfId="1343" xr:uid="{00000000-0005-0000-0000-00003E050000}"/>
    <cellStyle name="_적격 _투찰(8공구)_01 실행(군장산단) Rev00_01 실행(부산남컨가호안109-원안분) REV04" xfId="1344" xr:uid="{00000000-0005-0000-0000-00003F050000}"/>
    <cellStyle name="_적격 _투찰(고철10-4)" xfId="1345" xr:uid="{00000000-0005-0000-0000-000040050000}"/>
    <cellStyle name="_적격 _투찰(고철10-4)_01 실행(군장산단) Rev00" xfId="1346" xr:uid="{00000000-0005-0000-0000-000041050000}"/>
    <cellStyle name="_적격 _투찰(고철10-4)_01 실행(군장산단) Rev00_01 실행(부산남컨가호안109-원안분) REV04" xfId="1347" xr:uid="{00000000-0005-0000-0000-000042050000}"/>
    <cellStyle name="_적격 _투찰(무안광주3공구)" xfId="1348" xr:uid="{00000000-0005-0000-0000-000043050000}"/>
    <cellStyle name="_적격 _투찰(무안광주3공구)_01 실행(군장산단) Rev00" xfId="1349" xr:uid="{00000000-0005-0000-0000-000044050000}"/>
    <cellStyle name="_적격 _투찰(무안광주3공구)_01 실행(군장산단) Rev00_01 실행(부산남컨가호안109-원안분) REV04" xfId="1350" xr:uid="{00000000-0005-0000-0000-000045050000}"/>
    <cellStyle name="_적격 _투찰(토목)" xfId="1351" xr:uid="{00000000-0005-0000-0000-000046050000}"/>
    <cellStyle name="_적격 _투찰(토목)_01 실행(군장산단) Rev00" xfId="1352" xr:uid="{00000000-0005-0000-0000-000047050000}"/>
    <cellStyle name="_적격 _투찰(토목)_01 실행(군장산단) Rev00_01 실행(부산남컨가호안109-원안분) REV04" xfId="1353" xr:uid="{00000000-0005-0000-0000-000048050000}"/>
    <cellStyle name="_적격 _투찰_01 실행(군장산단) Rev00" xfId="1354" xr:uid="{00000000-0005-0000-0000-000049050000}"/>
    <cellStyle name="_적격 _투찰_01 실행(군장산단) Rev00_01 실행(부산남컨가호안109-원안분) REV04" xfId="1355" xr:uid="{00000000-0005-0000-0000-00004A050000}"/>
    <cellStyle name="_적격 _투찰_1" xfId="1356" xr:uid="{00000000-0005-0000-0000-00004B050000}"/>
    <cellStyle name="_적격 _투찰_1_01 실행(군장산단) Rev00" xfId="1357" xr:uid="{00000000-0005-0000-0000-00004C050000}"/>
    <cellStyle name="_적격 _투찰_1_01 실행(군장산단) Rev00_01 실행(부산남컨가호안109-원안분) REV04" xfId="1358" xr:uid="{00000000-0005-0000-0000-00004D050000}"/>
    <cellStyle name="_적격 _투찰_부대견적결과" xfId="1359" xr:uid="{00000000-0005-0000-0000-00004E050000}"/>
    <cellStyle name="_적격 _투찰_부대견적결과_01 실행(군장산단) Rev00" xfId="1360" xr:uid="{00000000-0005-0000-0000-00004F050000}"/>
    <cellStyle name="_적격 _투찰_부대견적결과_01 실행(군장산단) Rev00_01 실행(부산남컨가호안109-원안분) REV04" xfId="1361" xr:uid="{00000000-0005-0000-0000-000050050000}"/>
    <cellStyle name="_적격 _투찰_부대견적결과1" xfId="1362" xr:uid="{00000000-0005-0000-0000-000051050000}"/>
    <cellStyle name="_적격 _투찰_부대견적결과1_01 실행(군장산단) Rev00" xfId="1363" xr:uid="{00000000-0005-0000-0000-000052050000}"/>
    <cellStyle name="_적격 _투찰_부대견적결과1_01 실행(군장산단) Rev00_01 실행(부산남컨가호안109-원안분) REV04" xfId="1364" xr:uid="{00000000-0005-0000-0000-000053050000}"/>
    <cellStyle name="_적격 _투찰_부대견적의뢰" xfId="1365" xr:uid="{00000000-0005-0000-0000-000054050000}"/>
    <cellStyle name="_적격 _투찰_부대견적의뢰_01 실행(군장산단) Rev00" xfId="1366" xr:uid="{00000000-0005-0000-0000-000055050000}"/>
    <cellStyle name="_적격 _투찰_부대견적의뢰_01 실행(군장산단) Rev00_01 실행(부산남컨가호안109-원안분) REV04" xfId="1367" xr:uid="{00000000-0005-0000-0000-000056050000}"/>
    <cellStyle name="_적격 _투찰_부대선정조정품의" xfId="1368" xr:uid="{00000000-0005-0000-0000-000057050000}"/>
    <cellStyle name="_적격 _투찰_부대선정조정품의_01 실행(군장산단) Rev00" xfId="1369" xr:uid="{00000000-0005-0000-0000-000058050000}"/>
    <cellStyle name="_적격 _투찰_부대선정조정품의_01 실행(군장산단) Rev00_01 실행(부산남컨가호안109-원안분) REV04" xfId="1370" xr:uid="{00000000-0005-0000-0000-000059050000}"/>
    <cellStyle name="_적격 _투찰_부대입찰결과" xfId="1371" xr:uid="{00000000-0005-0000-0000-00005A050000}"/>
    <cellStyle name="_적격 _투찰_부대입찰결과_01 실행(군장산단) Rev00" xfId="1372" xr:uid="{00000000-0005-0000-0000-00005B050000}"/>
    <cellStyle name="_적격 _투찰_부대입찰결과_01 실행(군장산단) Rev00_01 실행(부산남컨가호안109-원안분) REV04" xfId="1373" xr:uid="{00000000-0005-0000-0000-00005C050000}"/>
    <cellStyle name="_적격 _투찰_부대입찰송부" xfId="1374" xr:uid="{00000000-0005-0000-0000-00005D050000}"/>
    <cellStyle name="_적격 _투찰_부대입찰송부(1차조정)" xfId="1375" xr:uid="{00000000-0005-0000-0000-00005E050000}"/>
    <cellStyle name="_적격 _투찰_부대입찰송부(1차조정)_01 실행(군장산단) Rev00" xfId="1376" xr:uid="{00000000-0005-0000-0000-00005F050000}"/>
    <cellStyle name="_적격 _투찰_부대입찰송부(1차조정)_01 실행(군장산단) Rev00_01 실행(부산남컨가호안109-원안분) REV04" xfId="1377" xr:uid="{00000000-0005-0000-0000-000060050000}"/>
    <cellStyle name="_적격 _투찰_부대입찰송부_01 실행(군장산단) Rev00" xfId="1378" xr:uid="{00000000-0005-0000-0000-000061050000}"/>
    <cellStyle name="_적격 _투찰_부대입찰송부_01 실행(군장산단) Rev00_01 실행(부산남컨가호안109-원안분) REV04" xfId="1379" xr:uid="{00000000-0005-0000-0000-000062050000}"/>
    <cellStyle name="_적격 _투찰_부대입찰조정" xfId="1380" xr:uid="{00000000-0005-0000-0000-000063050000}"/>
    <cellStyle name="_적격 _투찰_부대입찰조정_01 실행(군장산단) Rev00" xfId="1381" xr:uid="{00000000-0005-0000-0000-000064050000}"/>
    <cellStyle name="_적격 _투찰_부대입찰조정_01 실행(군장산단) Rev00_01 실행(부산남컨가호안109-원안분) REV04" xfId="1382" xr:uid="{00000000-0005-0000-0000-000065050000}"/>
    <cellStyle name="_적격 _투찰_부대입찰특별조건및내역송부" xfId="1383" xr:uid="{00000000-0005-0000-0000-000066050000}"/>
    <cellStyle name="_적격 _투찰_부대입찰특별조건및내역송부_01 실행(군장산단) Rev00" xfId="1384" xr:uid="{00000000-0005-0000-0000-000067050000}"/>
    <cellStyle name="_적격 _투찰_부대입찰특별조건및내역송부_01 실행(군장산단) Rev00_01 실행(부산남컨가호안109-원안분) REV04" xfId="1385" xr:uid="{00000000-0005-0000-0000-000068050000}"/>
    <cellStyle name="_적격 _투찰_투찰" xfId="1386" xr:uid="{00000000-0005-0000-0000-000069050000}"/>
    <cellStyle name="_적격 _투찰_투찰(8공구)" xfId="1387" xr:uid="{00000000-0005-0000-0000-00006A050000}"/>
    <cellStyle name="_적격 _투찰_투찰(8공구)_01 실행(군장산단) Rev00" xfId="1388" xr:uid="{00000000-0005-0000-0000-00006B050000}"/>
    <cellStyle name="_적격 _투찰_투찰(8공구)_01 실행(군장산단) Rev00_01 실행(부산남컨가호안109-원안분) REV04" xfId="1389" xr:uid="{00000000-0005-0000-0000-00006C050000}"/>
    <cellStyle name="_적격 _투찰_투찰(토목)" xfId="1390" xr:uid="{00000000-0005-0000-0000-00006D050000}"/>
    <cellStyle name="_적격 _투찰_투찰(토목)_01 실행(군장산단) Rev00" xfId="1391" xr:uid="{00000000-0005-0000-0000-00006E050000}"/>
    <cellStyle name="_적격 _투찰_투찰(토목)_01 실행(군장산단) Rev00_01 실행(부산남컨가호안109-원안분) REV04" xfId="1392" xr:uid="{00000000-0005-0000-0000-00006F050000}"/>
    <cellStyle name="_적격 _투찰_투찰_01 실행(군장산단) Rev00" xfId="1393" xr:uid="{00000000-0005-0000-0000-000070050000}"/>
    <cellStyle name="_적격 _투찰_투찰_01 실행(군장산단) Rev00_01 실행(부산남컨가호안109-원안분) REV04" xfId="1394" xr:uid="{00000000-0005-0000-0000-000071050000}"/>
    <cellStyle name="_적격 _투찰_투찰서" xfId="1395" xr:uid="{00000000-0005-0000-0000-000072050000}"/>
    <cellStyle name="_적격 _투찰_투찰서_01 실행(군장산단) Rev00" xfId="1396" xr:uid="{00000000-0005-0000-0000-000073050000}"/>
    <cellStyle name="_적격 _투찰_투찰서_01 실행(군장산단) Rev00_01 실행(부산남컨가호안109-원안분) REV04" xfId="1397" xr:uid="{00000000-0005-0000-0000-000074050000}"/>
    <cellStyle name="_적격 _투찰서" xfId="1398" xr:uid="{00000000-0005-0000-0000-000075050000}"/>
    <cellStyle name="_적격 _투찰서_01 실행(군장산단) Rev00" xfId="1399" xr:uid="{00000000-0005-0000-0000-000076050000}"/>
    <cellStyle name="_적격 _투찰서_01 실행(군장산단) Rev00_01 실행(부산남컨가호안109-원안분) REV04" xfId="1400" xr:uid="{00000000-0005-0000-0000-000077050000}"/>
    <cellStyle name="_적격(화산) " xfId="1401" xr:uid="{00000000-0005-0000-0000-000078050000}"/>
    <cellStyle name="_적격(화산) _01 실행(군장산단) Rev00" xfId="1402" xr:uid="{00000000-0005-0000-0000-000079050000}"/>
    <cellStyle name="_적격(화산) _01 실행(군장산단) Rev00_01 실행(부산남컨가호안109-원안분) REV04" xfId="1403" xr:uid="{00000000-0005-0000-0000-00007A050000}"/>
    <cellStyle name="_적격(화산) _부대견적결과" xfId="1404" xr:uid="{00000000-0005-0000-0000-00007B050000}"/>
    <cellStyle name="_적격(화산) _부대견적결과_01 실행(군장산단) Rev00" xfId="1405" xr:uid="{00000000-0005-0000-0000-00007C050000}"/>
    <cellStyle name="_적격(화산) _부대견적결과_01 실행(군장산단) Rev00_01 실행(부산남컨가호안109-원안분) REV04" xfId="1406" xr:uid="{00000000-0005-0000-0000-00007D050000}"/>
    <cellStyle name="_적격(화산) _부대견적결과1" xfId="1407" xr:uid="{00000000-0005-0000-0000-00007E050000}"/>
    <cellStyle name="_적격(화산) _부대견적결과1_01 실행(군장산단) Rev00" xfId="1408" xr:uid="{00000000-0005-0000-0000-00007F050000}"/>
    <cellStyle name="_적격(화산) _부대견적결과1_01 실행(군장산단) Rev00_01 실행(부산남컨가호안109-원안분) REV04" xfId="1409" xr:uid="{00000000-0005-0000-0000-000080050000}"/>
    <cellStyle name="_적격(화산) _부대견적의뢰" xfId="1410" xr:uid="{00000000-0005-0000-0000-000081050000}"/>
    <cellStyle name="_적격(화산) _부대견적의뢰_01 실행(군장산단) Rev00" xfId="1411" xr:uid="{00000000-0005-0000-0000-000082050000}"/>
    <cellStyle name="_적격(화산) _부대견적의뢰_01 실행(군장산단) Rev00_01 실행(부산남컨가호안109-원안분) REV04" xfId="1412" xr:uid="{00000000-0005-0000-0000-000083050000}"/>
    <cellStyle name="_적격(화산) _부대선정조정품의" xfId="1413" xr:uid="{00000000-0005-0000-0000-000084050000}"/>
    <cellStyle name="_적격(화산) _부대선정조정품의_01 실행(군장산단) Rev00" xfId="1414" xr:uid="{00000000-0005-0000-0000-000085050000}"/>
    <cellStyle name="_적격(화산) _부대선정조정품의_01 실행(군장산단) Rev00_01 실행(부산남컨가호안109-원안분) REV04" xfId="1415" xr:uid="{00000000-0005-0000-0000-000086050000}"/>
    <cellStyle name="_적격(화산) _부대입찰결과" xfId="1416" xr:uid="{00000000-0005-0000-0000-000087050000}"/>
    <cellStyle name="_적격(화산) _부대입찰결과_01 실행(군장산단) Rev00" xfId="1417" xr:uid="{00000000-0005-0000-0000-000088050000}"/>
    <cellStyle name="_적격(화산) _부대입찰결과_01 실행(군장산단) Rev00_01 실행(부산남컨가호안109-원안분) REV04" xfId="1418" xr:uid="{00000000-0005-0000-0000-000089050000}"/>
    <cellStyle name="_적격(화산) _부대입찰송부" xfId="1419" xr:uid="{00000000-0005-0000-0000-00008A050000}"/>
    <cellStyle name="_적격(화산) _부대입찰송부(1차조정)" xfId="1420" xr:uid="{00000000-0005-0000-0000-00008B050000}"/>
    <cellStyle name="_적격(화산) _부대입찰송부(1차조정)_01 실행(군장산단) Rev00" xfId="1421" xr:uid="{00000000-0005-0000-0000-00008C050000}"/>
    <cellStyle name="_적격(화산) _부대입찰송부(1차조정)_01 실행(군장산단) Rev00_01 실행(부산남컨가호안109-원안분) REV04" xfId="1422" xr:uid="{00000000-0005-0000-0000-00008D050000}"/>
    <cellStyle name="_적격(화산) _부대입찰송부(무안광주)" xfId="1423" xr:uid="{00000000-0005-0000-0000-00008E050000}"/>
    <cellStyle name="_적격(화산) _부대입찰송부(무안광주)_01 실행(군장산단) Rev00" xfId="1424" xr:uid="{00000000-0005-0000-0000-00008F050000}"/>
    <cellStyle name="_적격(화산) _부대입찰송부(무안광주)_01 실행(군장산단) Rev00_01 실행(부산남컨가호안109-원안분) REV04" xfId="1425" xr:uid="{00000000-0005-0000-0000-000090050000}"/>
    <cellStyle name="_적격(화산) _부대입찰송부_01 실행(군장산단) Rev00" xfId="1426" xr:uid="{00000000-0005-0000-0000-000091050000}"/>
    <cellStyle name="_적격(화산) _부대입찰송부_01 실행(군장산단) Rev00_01 실행(부산남컨가호안109-원안분) REV04" xfId="1427" xr:uid="{00000000-0005-0000-0000-000092050000}"/>
    <cellStyle name="_적격(화산) _부대입찰조정" xfId="1428" xr:uid="{00000000-0005-0000-0000-000093050000}"/>
    <cellStyle name="_적격(화산) _부대입찰조정(광릉숲)" xfId="1429" xr:uid="{00000000-0005-0000-0000-000094050000}"/>
    <cellStyle name="_적격(화산) _부대입찰조정(광릉숲)_01 실행(군장산단) Rev00" xfId="1430" xr:uid="{00000000-0005-0000-0000-000095050000}"/>
    <cellStyle name="_적격(화산) _부대입찰조정(광릉숲)_01 실행(군장산단) Rev00_01 실행(부산남컨가호안109-원안분) REV04" xfId="1431" xr:uid="{00000000-0005-0000-0000-000096050000}"/>
    <cellStyle name="_적격(화산) _부대입찰조정_01 실행(군장산단) Rev00" xfId="1432" xr:uid="{00000000-0005-0000-0000-000097050000}"/>
    <cellStyle name="_적격(화산) _부대입찰조정_01 실행(군장산단) Rev00_01 실행(부산남컨가호안109-원안분) REV04" xfId="1433" xr:uid="{00000000-0005-0000-0000-000098050000}"/>
    <cellStyle name="_적격(화산) _부대입찰특별조건및내역송부" xfId="1434" xr:uid="{00000000-0005-0000-0000-000099050000}"/>
    <cellStyle name="_적격(화산) _부대입찰특별조건및내역송부(최저가)" xfId="1435" xr:uid="{00000000-0005-0000-0000-00009A050000}"/>
    <cellStyle name="_적격(화산) _부대입찰특별조건및내역송부(최저가)_01 실행(군장산단) Rev00" xfId="1436" xr:uid="{00000000-0005-0000-0000-00009B050000}"/>
    <cellStyle name="_적격(화산) _부대입찰특별조건및내역송부(최저가)_01 실행(군장산단) Rev00_01 실행(부산남컨가호안109-원안분) REV04" xfId="1437" xr:uid="{00000000-0005-0000-0000-00009C050000}"/>
    <cellStyle name="_적격(화산) _부대입찰특별조건및내역송부_01 실행(군장산단) Rev00" xfId="1438" xr:uid="{00000000-0005-0000-0000-00009D050000}"/>
    <cellStyle name="_적격(화산) _부대입찰특별조건및내역송부_01 실행(군장산단) Rev00_01 실행(부산남컨가호안109-원안분) REV04" xfId="1439" xr:uid="{00000000-0005-0000-0000-00009E050000}"/>
    <cellStyle name="_적격(화산) _투찰" xfId="1440" xr:uid="{00000000-0005-0000-0000-00009F050000}"/>
    <cellStyle name="_적격(화산) _투찰(14-1)" xfId="1441" xr:uid="{00000000-0005-0000-0000-0000A0050000}"/>
    <cellStyle name="_적격(화산) _투찰(14-1)_01 실행(군장산단) Rev00" xfId="1442" xr:uid="{00000000-0005-0000-0000-0000A1050000}"/>
    <cellStyle name="_적격(화산) _투찰(14-1)_01 실행(군장산단) Rev00_01 실행(부산남컨가호안109-원안분) REV04" xfId="1443" xr:uid="{00000000-0005-0000-0000-0000A2050000}"/>
    <cellStyle name="_적격(화산) _투찰(8공구)" xfId="1444" xr:uid="{00000000-0005-0000-0000-0000A3050000}"/>
    <cellStyle name="_적격(화산) _투찰(8공구)_01 실행(군장산단) Rev00" xfId="1445" xr:uid="{00000000-0005-0000-0000-0000A4050000}"/>
    <cellStyle name="_적격(화산) _투찰(8공구)_01 실행(군장산단) Rev00_01 실행(부산남컨가호안109-원안분) REV04" xfId="1446" xr:uid="{00000000-0005-0000-0000-0000A5050000}"/>
    <cellStyle name="_적격(화산) _투찰(고철10-4)" xfId="1447" xr:uid="{00000000-0005-0000-0000-0000A6050000}"/>
    <cellStyle name="_적격(화산) _투찰(고철10-4)_01 실행(군장산단) Rev00" xfId="1448" xr:uid="{00000000-0005-0000-0000-0000A7050000}"/>
    <cellStyle name="_적격(화산) _투찰(고철10-4)_01 실행(군장산단) Rev00_01 실행(부산남컨가호안109-원안분) REV04" xfId="1449" xr:uid="{00000000-0005-0000-0000-0000A8050000}"/>
    <cellStyle name="_적격(화산) _투찰(무안광주3공구)" xfId="1450" xr:uid="{00000000-0005-0000-0000-0000A9050000}"/>
    <cellStyle name="_적격(화산) _투찰(무안광주3공구)_01 실행(군장산단) Rev00" xfId="1451" xr:uid="{00000000-0005-0000-0000-0000AA050000}"/>
    <cellStyle name="_적격(화산) _투찰(무안광주3공구)_01 실행(군장산단) Rev00_01 실행(부산남컨가호안109-원안분) REV04" xfId="1452" xr:uid="{00000000-0005-0000-0000-0000AB050000}"/>
    <cellStyle name="_적격(화산) _투찰(토목)" xfId="1453" xr:uid="{00000000-0005-0000-0000-0000AC050000}"/>
    <cellStyle name="_적격(화산) _투찰(토목)_01 실행(군장산단) Rev00" xfId="1454" xr:uid="{00000000-0005-0000-0000-0000AD050000}"/>
    <cellStyle name="_적격(화산) _투찰(토목)_01 실행(군장산단) Rev00_01 실행(부산남컨가호안109-원안분) REV04" xfId="1455" xr:uid="{00000000-0005-0000-0000-0000AE050000}"/>
    <cellStyle name="_적격(화산) _투찰_01 실행(군장산단) Rev00" xfId="1456" xr:uid="{00000000-0005-0000-0000-0000AF050000}"/>
    <cellStyle name="_적격(화산) _투찰_01 실행(군장산단) Rev00_01 실행(부산남컨가호안109-원안분) REV04" xfId="1457" xr:uid="{00000000-0005-0000-0000-0000B0050000}"/>
    <cellStyle name="_적격(화산) _투찰_1" xfId="1458" xr:uid="{00000000-0005-0000-0000-0000B1050000}"/>
    <cellStyle name="_적격(화산) _투찰_1_01 실행(군장산단) Rev00" xfId="1459" xr:uid="{00000000-0005-0000-0000-0000B2050000}"/>
    <cellStyle name="_적격(화산) _투찰_1_01 실행(군장산단) Rev00_01 실행(부산남컨가호안109-원안분) REV04" xfId="1460" xr:uid="{00000000-0005-0000-0000-0000B3050000}"/>
    <cellStyle name="_적격(화산) _투찰_부대견적결과" xfId="1461" xr:uid="{00000000-0005-0000-0000-0000B4050000}"/>
    <cellStyle name="_적격(화산) _투찰_부대견적결과_01 실행(군장산단) Rev00" xfId="1462" xr:uid="{00000000-0005-0000-0000-0000B5050000}"/>
    <cellStyle name="_적격(화산) _투찰_부대견적결과_01 실행(군장산단) Rev00_01 실행(부산남컨가호안109-원안분) REV04" xfId="1463" xr:uid="{00000000-0005-0000-0000-0000B6050000}"/>
    <cellStyle name="_적격(화산) _투찰_부대견적결과1" xfId="1464" xr:uid="{00000000-0005-0000-0000-0000B7050000}"/>
    <cellStyle name="_적격(화산) _투찰_부대견적결과1_01 실행(군장산단) Rev00" xfId="1465" xr:uid="{00000000-0005-0000-0000-0000B8050000}"/>
    <cellStyle name="_적격(화산) _투찰_부대견적결과1_01 실행(군장산단) Rev00_01 실행(부산남컨가호안109-원안분) REV04" xfId="1466" xr:uid="{00000000-0005-0000-0000-0000B9050000}"/>
    <cellStyle name="_적격(화산) _투찰_부대견적의뢰" xfId="1467" xr:uid="{00000000-0005-0000-0000-0000BA050000}"/>
    <cellStyle name="_적격(화산) _투찰_부대견적의뢰_01 실행(군장산단) Rev00" xfId="1468" xr:uid="{00000000-0005-0000-0000-0000BB050000}"/>
    <cellStyle name="_적격(화산) _투찰_부대견적의뢰_01 실행(군장산단) Rev00_01 실행(부산남컨가호안109-원안분) REV04" xfId="1469" xr:uid="{00000000-0005-0000-0000-0000BC050000}"/>
    <cellStyle name="_적격(화산) _투찰_부대선정조정품의" xfId="1470" xr:uid="{00000000-0005-0000-0000-0000BD050000}"/>
    <cellStyle name="_적격(화산) _투찰_부대선정조정품의_01 실행(군장산단) Rev00" xfId="1471" xr:uid="{00000000-0005-0000-0000-0000BE050000}"/>
    <cellStyle name="_적격(화산) _투찰_부대선정조정품의_01 실행(군장산단) Rev00_01 실행(부산남컨가호안109-원안분) REV04" xfId="1472" xr:uid="{00000000-0005-0000-0000-0000BF050000}"/>
    <cellStyle name="_적격(화산) _투찰_부대입찰결과" xfId="1473" xr:uid="{00000000-0005-0000-0000-0000C0050000}"/>
    <cellStyle name="_적격(화산) _투찰_부대입찰결과_01 실행(군장산단) Rev00" xfId="1474" xr:uid="{00000000-0005-0000-0000-0000C1050000}"/>
    <cellStyle name="_적격(화산) _투찰_부대입찰결과_01 실행(군장산단) Rev00_01 실행(부산남컨가호안109-원안분) REV04" xfId="1475" xr:uid="{00000000-0005-0000-0000-0000C2050000}"/>
    <cellStyle name="_적격(화산) _투찰_부대입찰송부" xfId="1476" xr:uid="{00000000-0005-0000-0000-0000C3050000}"/>
    <cellStyle name="_적격(화산) _투찰_부대입찰송부(1차조정)" xfId="1477" xr:uid="{00000000-0005-0000-0000-0000C4050000}"/>
    <cellStyle name="_적격(화산) _투찰_부대입찰송부(1차조정)_01 실행(군장산단) Rev00" xfId="1478" xr:uid="{00000000-0005-0000-0000-0000C5050000}"/>
    <cellStyle name="_적격(화산) _투찰_부대입찰송부(1차조정)_01 실행(군장산단) Rev00_01 실행(부산남컨가호안109-원안분) REV04" xfId="1479" xr:uid="{00000000-0005-0000-0000-0000C6050000}"/>
    <cellStyle name="_적격(화산) _투찰_부대입찰송부_01 실행(군장산단) Rev00" xfId="1480" xr:uid="{00000000-0005-0000-0000-0000C7050000}"/>
    <cellStyle name="_적격(화산) _투찰_부대입찰송부_01 실행(군장산단) Rev00_01 실행(부산남컨가호안109-원안분) REV04" xfId="1481" xr:uid="{00000000-0005-0000-0000-0000C8050000}"/>
    <cellStyle name="_적격(화산) _투찰_부대입찰조정" xfId="1482" xr:uid="{00000000-0005-0000-0000-0000C9050000}"/>
    <cellStyle name="_적격(화산) _투찰_부대입찰조정_01 실행(군장산단) Rev00" xfId="1483" xr:uid="{00000000-0005-0000-0000-0000CA050000}"/>
    <cellStyle name="_적격(화산) _투찰_부대입찰조정_01 실행(군장산단) Rev00_01 실행(부산남컨가호안109-원안분) REV04" xfId="1484" xr:uid="{00000000-0005-0000-0000-0000CB050000}"/>
    <cellStyle name="_적격(화산) _투찰_부대입찰특별조건및내역송부" xfId="1485" xr:uid="{00000000-0005-0000-0000-0000CC050000}"/>
    <cellStyle name="_적격(화산) _투찰_부대입찰특별조건및내역송부_01 실행(군장산단) Rev00" xfId="1486" xr:uid="{00000000-0005-0000-0000-0000CD050000}"/>
    <cellStyle name="_적격(화산) _투찰_부대입찰특별조건및내역송부_01 실행(군장산단) Rev00_01 실행(부산남컨가호안109-원안분) REV04" xfId="1487" xr:uid="{00000000-0005-0000-0000-0000CE050000}"/>
    <cellStyle name="_적격(화산) _투찰_투찰" xfId="1488" xr:uid="{00000000-0005-0000-0000-0000CF050000}"/>
    <cellStyle name="_적격(화산) _투찰_투찰(8공구)" xfId="1489" xr:uid="{00000000-0005-0000-0000-0000D0050000}"/>
    <cellStyle name="_적격(화산) _투찰_투찰(8공구)_01 실행(군장산단) Rev00" xfId="1490" xr:uid="{00000000-0005-0000-0000-0000D1050000}"/>
    <cellStyle name="_적격(화산) _투찰_투찰(8공구)_01 실행(군장산단) Rev00_01 실행(부산남컨가호안109-원안분) REV04" xfId="1491" xr:uid="{00000000-0005-0000-0000-0000D2050000}"/>
    <cellStyle name="_적격(화산) _투찰_투찰(토목)" xfId="1492" xr:uid="{00000000-0005-0000-0000-0000D3050000}"/>
    <cellStyle name="_적격(화산) _투찰_투찰(토목)_01 실행(군장산단) Rev00" xfId="1493" xr:uid="{00000000-0005-0000-0000-0000D4050000}"/>
    <cellStyle name="_적격(화산) _투찰_투찰(토목)_01 실행(군장산단) Rev00_01 실행(부산남컨가호안109-원안분) REV04" xfId="1494" xr:uid="{00000000-0005-0000-0000-0000D5050000}"/>
    <cellStyle name="_적격(화산) _투찰_투찰_01 실행(군장산단) Rev00" xfId="1495" xr:uid="{00000000-0005-0000-0000-0000D6050000}"/>
    <cellStyle name="_적격(화산) _투찰_투찰_01 실행(군장산단) Rev00_01 실행(부산남컨가호안109-원안분) REV04" xfId="1496" xr:uid="{00000000-0005-0000-0000-0000D7050000}"/>
    <cellStyle name="_적격(화산) _투찰_투찰서" xfId="1497" xr:uid="{00000000-0005-0000-0000-0000D8050000}"/>
    <cellStyle name="_적격(화산) _투찰_투찰서_01 실행(군장산단) Rev00" xfId="1498" xr:uid="{00000000-0005-0000-0000-0000D9050000}"/>
    <cellStyle name="_적격(화산) _투찰_투찰서_01 실행(군장산단) Rev00_01 실행(부산남컨가호안109-원안분) REV04" xfId="1499" xr:uid="{00000000-0005-0000-0000-0000DA050000}"/>
    <cellStyle name="_적격(화산) _투찰서" xfId="1500" xr:uid="{00000000-0005-0000-0000-0000DB050000}"/>
    <cellStyle name="_적격(화산) _투찰서_01 실행(군장산단) Rev00" xfId="1501" xr:uid="{00000000-0005-0000-0000-0000DC050000}"/>
    <cellStyle name="_적격(화산) _투찰서_01 실행(군장산단) Rev00_01 실행(부산남컨가호안109-원안분) REV04" xfId="1502" xr:uid="{00000000-0005-0000-0000-0000DD050000}"/>
    <cellStyle name="_적격예상투찰" xfId="1503" xr:uid="{00000000-0005-0000-0000-0000DE050000}"/>
    <cellStyle name="_적격예상투찰_01 실행(군장산단) Rev00" xfId="1504" xr:uid="{00000000-0005-0000-0000-0000DF050000}"/>
    <cellStyle name="_적격예상투찰_01 실행(군장산단) Rev00_01 실행(부산남컨가호안109-원안분) REV04" xfId="1505" xr:uid="{00000000-0005-0000-0000-0000E0050000}"/>
    <cellStyle name="_적격예상투찰_적격" xfId="1506" xr:uid="{00000000-0005-0000-0000-0000E1050000}"/>
    <cellStyle name="_적격예상투찰_적격_01 실행(군장산단) Rev00" xfId="1507" xr:uid="{00000000-0005-0000-0000-0000E2050000}"/>
    <cellStyle name="_적격예상투찰_적격_01 실행(군장산단) Rev00_01 실행(부산남컨가호안109-원안분) REV04" xfId="1508" xr:uid="{00000000-0005-0000-0000-0000E3050000}"/>
    <cellStyle name="_적격예상투찰_적격심사평가" xfId="1509" xr:uid="{00000000-0005-0000-0000-0000E4050000}"/>
    <cellStyle name="_적격예상투찰_적격심사평가_01 실행(군장산단) Rev00" xfId="1510" xr:uid="{00000000-0005-0000-0000-0000E5050000}"/>
    <cellStyle name="_적격예상투찰_적격심사평가_01 실행(군장산단) Rev00_01 실행(부산남컨가호안109-원안분) REV04" xfId="1511" xr:uid="{00000000-0005-0000-0000-0000E6050000}"/>
    <cellStyle name="_전남상수도(투찰)⑤-2.42%" xfId="1512" xr:uid="{00000000-0005-0000-0000-0000E7050000}"/>
    <cellStyle name="_제목" xfId="1513" xr:uid="{00000000-0005-0000-0000-0000E8050000}"/>
    <cellStyle name="_제목_내역서" xfId="1514" xr:uid="{00000000-0005-0000-0000-0000E9050000}"/>
    <cellStyle name="_지정과제1분기실적(확정990408)" xfId="1515" xr:uid="{00000000-0005-0000-0000-0000EA050000}"/>
    <cellStyle name="_지정과제1분기실적(확정990408)_1" xfId="1516" xr:uid="{00000000-0005-0000-0000-0000EB050000}"/>
    <cellStyle name="_지정과제2차심의list" xfId="1517" xr:uid="{00000000-0005-0000-0000-0000EC050000}"/>
    <cellStyle name="_지정과제2차심의list_1" xfId="1518" xr:uid="{00000000-0005-0000-0000-0000ED050000}"/>
    <cellStyle name="_지정과제2차심의list_2" xfId="1519" xr:uid="{00000000-0005-0000-0000-0000EE050000}"/>
    <cellStyle name="_지정과제2차심의결과" xfId="1520" xr:uid="{00000000-0005-0000-0000-0000EF050000}"/>
    <cellStyle name="_지정과제2차심의결과(금액조정후최종)" xfId="1521" xr:uid="{00000000-0005-0000-0000-0000F0050000}"/>
    <cellStyle name="_지정과제2차심의결과(금액조정후최종)_1" xfId="1522" xr:uid="{00000000-0005-0000-0000-0000F1050000}"/>
    <cellStyle name="_지정과제2차심의결과(금액조정후최종)_1_경영개선실적보고(전주공장)" xfId="1523" xr:uid="{00000000-0005-0000-0000-0000F2050000}"/>
    <cellStyle name="_지정과제2차심의결과(금액조정후최종)_1_별첨1_2" xfId="1524" xr:uid="{00000000-0005-0000-0000-0000F3050000}"/>
    <cellStyle name="_지정과제2차심의결과(금액조정후최종)_1_제안과제집계표(공장전체)" xfId="1525" xr:uid="{00000000-0005-0000-0000-0000F4050000}"/>
    <cellStyle name="_지정과제2차심의결과(금액조정후최종)_경영개선실적보고(전주공장)" xfId="1526" xr:uid="{00000000-0005-0000-0000-0000F5050000}"/>
    <cellStyle name="_지정과제2차심의결과(금액조정후최종)_별첨1_2" xfId="1527" xr:uid="{00000000-0005-0000-0000-0000F6050000}"/>
    <cellStyle name="_지정과제2차심의결과(금액조정후최종)_제안과제집계표(공장전체)" xfId="1528" xr:uid="{00000000-0005-0000-0000-0000F7050000}"/>
    <cellStyle name="_지정과제2차심의결과_1" xfId="1529" xr:uid="{00000000-0005-0000-0000-0000F8050000}"/>
    <cellStyle name="_지질조사비(본댐좌우안)-2" xfId="1530" xr:uid="{00000000-0005-0000-0000-0000F9050000}"/>
    <cellStyle name="_집중관리(981231)" xfId="1531" xr:uid="{00000000-0005-0000-0000-0000FA050000}"/>
    <cellStyle name="_집중관리(981231)_1" xfId="1532" xr:uid="{00000000-0005-0000-0000-0000FB050000}"/>
    <cellStyle name="_집중관리(지정과제및 양식)" xfId="1533" xr:uid="{00000000-0005-0000-0000-0000FC050000}"/>
    <cellStyle name="_집중관리(지정과제및 양식)_1" xfId="1534" xr:uid="{00000000-0005-0000-0000-0000FD050000}"/>
    <cellStyle name="_집행갑지 " xfId="1535" xr:uid="{00000000-0005-0000-0000-0000FE050000}"/>
    <cellStyle name="_집행갑지 _01 실행(군장산단) Rev00" xfId="1536" xr:uid="{00000000-0005-0000-0000-0000FF050000}"/>
    <cellStyle name="_집행갑지 _01 실행(군장산단) Rev00_01 실행(부산남컨가호안109-원안분) REV04" xfId="1537" xr:uid="{00000000-0005-0000-0000-000000060000}"/>
    <cellStyle name="_집행갑지 _부대견적결과" xfId="1538" xr:uid="{00000000-0005-0000-0000-000001060000}"/>
    <cellStyle name="_집행갑지 _부대견적결과_01 실행(군장산단) Rev00" xfId="1539" xr:uid="{00000000-0005-0000-0000-000002060000}"/>
    <cellStyle name="_집행갑지 _부대견적결과_01 실행(군장산단) Rev00_01 실행(부산남컨가호안109-원안분) REV04" xfId="1540" xr:uid="{00000000-0005-0000-0000-000003060000}"/>
    <cellStyle name="_집행갑지 _부대견적결과1" xfId="1541" xr:uid="{00000000-0005-0000-0000-000004060000}"/>
    <cellStyle name="_집행갑지 _부대견적결과1_01 실행(군장산단) Rev00" xfId="1542" xr:uid="{00000000-0005-0000-0000-000005060000}"/>
    <cellStyle name="_집행갑지 _부대견적결과1_01 실행(군장산단) Rev00_01 실행(부산남컨가호안109-원안분) REV04" xfId="1543" xr:uid="{00000000-0005-0000-0000-000006060000}"/>
    <cellStyle name="_집행갑지 _부대견적의뢰" xfId="1544" xr:uid="{00000000-0005-0000-0000-000007060000}"/>
    <cellStyle name="_집행갑지 _부대견적의뢰_01 실행(군장산단) Rev00" xfId="1545" xr:uid="{00000000-0005-0000-0000-000008060000}"/>
    <cellStyle name="_집행갑지 _부대견적의뢰_01 실행(군장산단) Rev00_01 실행(부산남컨가호안109-원안분) REV04" xfId="1546" xr:uid="{00000000-0005-0000-0000-000009060000}"/>
    <cellStyle name="_집행갑지 _부대선정조정품의" xfId="1547" xr:uid="{00000000-0005-0000-0000-00000A060000}"/>
    <cellStyle name="_집행갑지 _부대선정조정품의_01 실행(군장산단) Rev00" xfId="1548" xr:uid="{00000000-0005-0000-0000-00000B060000}"/>
    <cellStyle name="_집행갑지 _부대선정조정품의_01 실행(군장산단) Rev00_01 실행(부산남컨가호안109-원안분) REV04" xfId="1549" xr:uid="{00000000-0005-0000-0000-00000C060000}"/>
    <cellStyle name="_집행갑지 _부대입찰결과" xfId="1550" xr:uid="{00000000-0005-0000-0000-00000D060000}"/>
    <cellStyle name="_집행갑지 _부대입찰결과_01 실행(군장산단) Rev00" xfId="1551" xr:uid="{00000000-0005-0000-0000-00000E060000}"/>
    <cellStyle name="_집행갑지 _부대입찰결과_01 실행(군장산단) Rev00_01 실행(부산남컨가호안109-원안분) REV04" xfId="1552" xr:uid="{00000000-0005-0000-0000-00000F060000}"/>
    <cellStyle name="_집행갑지 _부대입찰송부" xfId="1553" xr:uid="{00000000-0005-0000-0000-000010060000}"/>
    <cellStyle name="_집행갑지 _부대입찰송부(1차조정)" xfId="1554" xr:uid="{00000000-0005-0000-0000-000011060000}"/>
    <cellStyle name="_집행갑지 _부대입찰송부(1차조정)_01 실행(군장산단) Rev00" xfId="1555" xr:uid="{00000000-0005-0000-0000-000012060000}"/>
    <cellStyle name="_집행갑지 _부대입찰송부(1차조정)_01 실행(군장산단) Rev00_01 실행(부산남컨가호안109-원안분) REV04" xfId="1556" xr:uid="{00000000-0005-0000-0000-000013060000}"/>
    <cellStyle name="_집행갑지 _부대입찰송부(무안광주)" xfId="1557" xr:uid="{00000000-0005-0000-0000-000014060000}"/>
    <cellStyle name="_집행갑지 _부대입찰송부(무안광주)_01 실행(군장산단) Rev00" xfId="1558" xr:uid="{00000000-0005-0000-0000-000015060000}"/>
    <cellStyle name="_집행갑지 _부대입찰송부(무안광주)_01 실행(군장산단) Rev00_01 실행(부산남컨가호안109-원안분) REV04" xfId="1559" xr:uid="{00000000-0005-0000-0000-000016060000}"/>
    <cellStyle name="_집행갑지 _부대입찰송부_01 실행(군장산단) Rev00" xfId="1560" xr:uid="{00000000-0005-0000-0000-000017060000}"/>
    <cellStyle name="_집행갑지 _부대입찰송부_01 실행(군장산단) Rev00_01 실행(부산남컨가호안109-원안분) REV04" xfId="1561" xr:uid="{00000000-0005-0000-0000-000018060000}"/>
    <cellStyle name="_집행갑지 _부대입찰조정" xfId="1562" xr:uid="{00000000-0005-0000-0000-000019060000}"/>
    <cellStyle name="_집행갑지 _부대입찰조정(광릉숲)" xfId="1563" xr:uid="{00000000-0005-0000-0000-00001A060000}"/>
    <cellStyle name="_집행갑지 _부대입찰조정(광릉숲)_01 실행(군장산단) Rev00" xfId="1564" xr:uid="{00000000-0005-0000-0000-00001B060000}"/>
    <cellStyle name="_집행갑지 _부대입찰조정(광릉숲)_01 실행(군장산단) Rev00_01 실행(부산남컨가호안109-원안분) REV04" xfId="1565" xr:uid="{00000000-0005-0000-0000-00001C060000}"/>
    <cellStyle name="_집행갑지 _부대입찰조정_01 실행(군장산단) Rev00" xfId="1566" xr:uid="{00000000-0005-0000-0000-00001D060000}"/>
    <cellStyle name="_집행갑지 _부대입찰조정_01 실행(군장산단) Rev00_01 실행(부산남컨가호안109-원안분) REV04" xfId="1567" xr:uid="{00000000-0005-0000-0000-00001E060000}"/>
    <cellStyle name="_집행갑지 _부대입찰특별조건및내역송부" xfId="1568" xr:uid="{00000000-0005-0000-0000-00001F060000}"/>
    <cellStyle name="_집행갑지 _부대입찰특별조건및내역송부(최저가)" xfId="1569" xr:uid="{00000000-0005-0000-0000-000020060000}"/>
    <cellStyle name="_집행갑지 _부대입찰특별조건및내역송부(최저가)_01 실행(군장산단) Rev00" xfId="1570" xr:uid="{00000000-0005-0000-0000-000021060000}"/>
    <cellStyle name="_집행갑지 _부대입찰특별조건및내역송부(최저가)_01 실행(군장산단) Rev00_01 실행(부산남컨가호안109-원안분) REV04" xfId="1571" xr:uid="{00000000-0005-0000-0000-000022060000}"/>
    <cellStyle name="_집행갑지 _부대입찰특별조건및내역송부_01 실행(군장산단) Rev00" xfId="1572" xr:uid="{00000000-0005-0000-0000-000023060000}"/>
    <cellStyle name="_집행갑지 _부대입찰특별조건및내역송부_01 실행(군장산단) Rev00_01 실행(부산남컨가호안109-원안분) REV04" xfId="1573" xr:uid="{00000000-0005-0000-0000-000024060000}"/>
    <cellStyle name="_집행갑지 _투찰" xfId="1574" xr:uid="{00000000-0005-0000-0000-000025060000}"/>
    <cellStyle name="_집행갑지 _투찰(14-1)" xfId="1575" xr:uid="{00000000-0005-0000-0000-000026060000}"/>
    <cellStyle name="_집행갑지 _투찰(14-1)_01 실행(군장산단) Rev00" xfId="1576" xr:uid="{00000000-0005-0000-0000-000027060000}"/>
    <cellStyle name="_집행갑지 _투찰(14-1)_01 실행(군장산단) Rev00_01 실행(부산남컨가호안109-원안분) REV04" xfId="1577" xr:uid="{00000000-0005-0000-0000-000028060000}"/>
    <cellStyle name="_집행갑지 _투찰(8공구)" xfId="1578" xr:uid="{00000000-0005-0000-0000-000029060000}"/>
    <cellStyle name="_집행갑지 _투찰(8공구)_01 실행(군장산단) Rev00" xfId="1579" xr:uid="{00000000-0005-0000-0000-00002A060000}"/>
    <cellStyle name="_집행갑지 _투찰(8공구)_01 실행(군장산단) Rev00_01 실행(부산남컨가호안109-원안분) REV04" xfId="1580" xr:uid="{00000000-0005-0000-0000-00002B060000}"/>
    <cellStyle name="_집행갑지 _투찰(고철10-4)" xfId="1581" xr:uid="{00000000-0005-0000-0000-00002C060000}"/>
    <cellStyle name="_집행갑지 _투찰(고철10-4)_01 실행(군장산단) Rev00" xfId="1582" xr:uid="{00000000-0005-0000-0000-00002D060000}"/>
    <cellStyle name="_집행갑지 _투찰(고철10-4)_01 실행(군장산단) Rev00_01 실행(부산남컨가호안109-원안분) REV04" xfId="1583" xr:uid="{00000000-0005-0000-0000-00002E060000}"/>
    <cellStyle name="_집행갑지 _투찰(무안광주3공구)" xfId="1584" xr:uid="{00000000-0005-0000-0000-00002F060000}"/>
    <cellStyle name="_집행갑지 _투찰(무안광주3공구)_01 실행(군장산단) Rev00" xfId="1585" xr:uid="{00000000-0005-0000-0000-000030060000}"/>
    <cellStyle name="_집행갑지 _투찰(무안광주3공구)_01 실행(군장산단) Rev00_01 실행(부산남컨가호안109-원안분) REV04" xfId="1586" xr:uid="{00000000-0005-0000-0000-000031060000}"/>
    <cellStyle name="_집행갑지 _투찰(토목)" xfId="1587" xr:uid="{00000000-0005-0000-0000-000032060000}"/>
    <cellStyle name="_집행갑지 _투찰(토목)_01 실행(군장산단) Rev00" xfId="1588" xr:uid="{00000000-0005-0000-0000-000033060000}"/>
    <cellStyle name="_집행갑지 _투찰(토목)_01 실행(군장산단) Rev00_01 실행(부산남컨가호안109-원안분) REV04" xfId="1589" xr:uid="{00000000-0005-0000-0000-000034060000}"/>
    <cellStyle name="_집행갑지 _투찰_01 실행(군장산단) Rev00" xfId="1590" xr:uid="{00000000-0005-0000-0000-000035060000}"/>
    <cellStyle name="_집행갑지 _투찰_01 실행(군장산단) Rev00_01 실행(부산남컨가호안109-원안분) REV04" xfId="1591" xr:uid="{00000000-0005-0000-0000-000036060000}"/>
    <cellStyle name="_집행갑지 _투찰_1" xfId="1592" xr:uid="{00000000-0005-0000-0000-000037060000}"/>
    <cellStyle name="_집행갑지 _투찰_1_01 실행(군장산단) Rev00" xfId="1593" xr:uid="{00000000-0005-0000-0000-000038060000}"/>
    <cellStyle name="_집행갑지 _투찰_1_01 실행(군장산단) Rev00_01 실행(부산남컨가호안109-원안분) REV04" xfId="1594" xr:uid="{00000000-0005-0000-0000-000039060000}"/>
    <cellStyle name="_집행갑지 _투찰_부대견적결과" xfId="1595" xr:uid="{00000000-0005-0000-0000-00003A060000}"/>
    <cellStyle name="_집행갑지 _투찰_부대견적결과_01 실행(군장산단) Rev00" xfId="1596" xr:uid="{00000000-0005-0000-0000-00003B060000}"/>
    <cellStyle name="_집행갑지 _투찰_부대견적결과_01 실행(군장산단) Rev00_01 실행(부산남컨가호안109-원안분) REV04" xfId="1597" xr:uid="{00000000-0005-0000-0000-00003C060000}"/>
    <cellStyle name="_집행갑지 _투찰_부대견적결과1" xfId="1598" xr:uid="{00000000-0005-0000-0000-00003D060000}"/>
    <cellStyle name="_집행갑지 _투찰_부대견적결과1_01 실행(군장산단) Rev00" xfId="1599" xr:uid="{00000000-0005-0000-0000-00003E060000}"/>
    <cellStyle name="_집행갑지 _투찰_부대견적결과1_01 실행(군장산단) Rev00_01 실행(부산남컨가호안109-원안분) REV04" xfId="1600" xr:uid="{00000000-0005-0000-0000-00003F060000}"/>
    <cellStyle name="_집행갑지 _투찰_부대견적의뢰" xfId="1601" xr:uid="{00000000-0005-0000-0000-000040060000}"/>
    <cellStyle name="_집행갑지 _투찰_부대견적의뢰_01 실행(군장산단) Rev00" xfId="1602" xr:uid="{00000000-0005-0000-0000-000041060000}"/>
    <cellStyle name="_집행갑지 _투찰_부대견적의뢰_01 실행(군장산단) Rev00_01 실행(부산남컨가호안109-원안분) REV04" xfId="1603" xr:uid="{00000000-0005-0000-0000-000042060000}"/>
    <cellStyle name="_집행갑지 _투찰_부대선정조정품의" xfId="1604" xr:uid="{00000000-0005-0000-0000-000043060000}"/>
    <cellStyle name="_집행갑지 _투찰_부대선정조정품의_01 실행(군장산단) Rev00" xfId="1605" xr:uid="{00000000-0005-0000-0000-000044060000}"/>
    <cellStyle name="_집행갑지 _투찰_부대선정조정품의_01 실행(군장산단) Rev00_01 실행(부산남컨가호안109-원안분) REV04" xfId="1606" xr:uid="{00000000-0005-0000-0000-000045060000}"/>
    <cellStyle name="_집행갑지 _투찰_부대입찰결과" xfId="1607" xr:uid="{00000000-0005-0000-0000-000046060000}"/>
    <cellStyle name="_집행갑지 _투찰_부대입찰결과_01 실행(군장산단) Rev00" xfId="1608" xr:uid="{00000000-0005-0000-0000-000047060000}"/>
    <cellStyle name="_집행갑지 _투찰_부대입찰결과_01 실행(군장산단) Rev00_01 실행(부산남컨가호안109-원안분) REV04" xfId="1609" xr:uid="{00000000-0005-0000-0000-000048060000}"/>
    <cellStyle name="_집행갑지 _투찰_부대입찰송부" xfId="1610" xr:uid="{00000000-0005-0000-0000-000049060000}"/>
    <cellStyle name="_집행갑지 _투찰_부대입찰송부(1차조정)" xfId="1611" xr:uid="{00000000-0005-0000-0000-00004A060000}"/>
    <cellStyle name="_집행갑지 _투찰_부대입찰송부(1차조정)_01 실행(군장산단) Rev00" xfId="1612" xr:uid="{00000000-0005-0000-0000-00004B060000}"/>
    <cellStyle name="_집행갑지 _투찰_부대입찰송부(1차조정)_01 실행(군장산단) Rev00_01 실행(부산남컨가호안109-원안분) REV04" xfId="1613" xr:uid="{00000000-0005-0000-0000-00004C060000}"/>
    <cellStyle name="_집행갑지 _투찰_부대입찰송부_01 실행(군장산단) Rev00" xfId="1614" xr:uid="{00000000-0005-0000-0000-00004D060000}"/>
    <cellStyle name="_집행갑지 _투찰_부대입찰송부_01 실행(군장산단) Rev00_01 실행(부산남컨가호안109-원안분) REV04" xfId="1615" xr:uid="{00000000-0005-0000-0000-00004E060000}"/>
    <cellStyle name="_집행갑지 _투찰_부대입찰조정" xfId="1616" xr:uid="{00000000-0005-0000-0000-00004F060000}"/>
    <cellStyle name="_집행갑지 _투찰_부대입찰조정_01 실행(군장산단) Rev00" xfId="1617" xr:uid="{00000000-0005-0000-0000-000050060000}"/>
    <cellStyle name="_집행갑지 _투찰_부대입찰조정_01 실행(군장산단) Rev00_01 실행(부산남컨가호안109-원안분) REV04" xfId="1618" xr:uid="{00000000-0005-0000-0000-000051060000}"/>
    <cellStyle name="_집행갑지 _투찰_부대입찰특별조건및내역송부" xfId="1619" xr:uid="{00000000-0005-0000-0000-000052060000}"/>
    <cellStyle name="_집행갑지 _투찰_부대입찰특별조건및내역송부_01 실행(군장산단) Rev00" xfId="1620" xr:uid="{00000000-0005-0000-0000-000053060000}"/>
    <cellStyle name="_집행갑지 _투찰_부대입찰특별조건및내역송부_01 실행(군장산단) Rev00_01 실행(부산남컨가호안109-원안분) REV04" xfId="1621" xr:uid="{00000000-0005-0000-0000-000054060000}"/>
    <cellStyle name="_집행갑지 _투찰_투찰" xfId="1622" xr:uid="{00000000-0005-0000-0000-000055060000}"/>
    <cellStyle name="_집행갑지 _투찰_투찰(8공구)" xfId="1623" xr:uid="{00000000-0005-0000-0000-000056060000}"/>
    <cellStyle name="_집행갑지 _투찰_투찰(8공구)_01 실행(군장산단) Rev00" xfId="1624" xr:uid="{00000000-0005-0000-0000-000057060000}"/>
    <cellStyle name="_집행갑지 _투찰_투찰(8공구)_01 실행(군장산단) Rev00_01 실행(부산남컨가호안109-원안분) REV04" xfId="1625" xr:uid="{00000000-0005-0000-0000-000058060000}"/>
    <cellStyle name="_집행갑지 _투찰_투찰(토목)" xfId="1626" xr:uid="{00000000-0005-0000-0000-000059060000}"/>
    <cellStyle name="_집행갑지 _투찰_투찰(토목)_01 실행(군장산단) Rev00" xfId="1627" xr:uid="{00000000-0005-0000-0000-00005A060000}"/>
    <cellStyle name="_집행갑지 _투찰_투찰(토목)_01 실행(군장산단) Rev00_01 실행(부산남컨가호안109-원안분) REV04" xfId="1628" xr:uid="{00000000-0005-0000-0000-00005B060000}"/>
    <cellStyle name="_집행갑지 _투찰_투찰_01 실행(군장산단) Rev00" xfId="1629" xr:uid="{00000000-0005-0000-0000-00005C060000}"/>
    <cellStyle name="_집행갑지 _투찰_투찰_01 실행(군장산단) Rev00_01 실행(부산남컨가호안109-원안분) REV04" xfId="1630" xr:uid="{00000000-0005-0000-0000-00005D060000}"/>
    <cellStyle name="_집행갑지 _투찰_투찰서" xfId="1631" xr:uid="{00000000-0005-0000-0000-00005E060000}"/>
    <cellStyle name="_집행갑지 _투찰_투찰서_01 실행(군장산단) Rev00" xfId="1632" xr:uid="{00000000-0005-0000-0000-00005F060000}"/>
    <cellStyle name="_집행갑지 _투찰_투찰서_01 실행(군장산단) Rev00_01 실행(부산남컨가호안109-원안분) REV04" xfId="1633" xr:uid="{00000000-0005-0000-0000-000060060000}"/>
    <cellStyle name="_집행갑지 _투찰서" xfId="1634" xr:uid="{00000000-0005-0000-0000-000061060000}"/>
    <cellStyle name="_집행갑지 _투찰서_01 실행(군장산단) Rev00" xfId="1635" xr:uid="{00000000-0005-0000-0000-000062060000}"/>
    <cellStyle name="_집행갑지 _투찰서_01 실행(군장산단) Rev00_01 실행(부산남컨가호안109-원안분) REV04" xfId="1636" xr:uid="{00000000-0005-0000-0000-000063060000}"/>
    <cellStyle name="_창원 북면지역 도시개발사업(감계)" xfId="1637" xr:uid="{00000000-0005-0000-0000-000064060000}"/>
    <cellStyle name="_창원 북면지역 도시개발사업(동전)" xfId="1638" xr:uid="{00000000-0005-0000-0000-000065060000}"/>
    <cellStyle name="_창원상수도(투찰)-0.815%" xfId="1639" xr:uid="{00000000-0005-0000-0000-000066060000}"/>
    <cellStyle name="_창원상수도(투찰)-0.815%②" xfId="1640" xr:uid="{00000000-0005-0000-0000-000067060000}"/>
    <cellStyle name="_측량(항측,감계)" xfId="1641" xr:uid="{00000000-0005-0000-0000-000068060000}"/>
    <cellStyle name="_측량(항측,동전)" xfId="1642" xr:uid="{00000000-0005-0000-0000-000069060000}"/>
    <cellStyle name="_토질부문설계변경내역서" xfId="1643" xr:uid="{00000000-0005-0000-0000-00006A060000}"/>
    <cellStyle name="_토질조사(감계)" xfId="1644" xr:uid="{00000000-0005-0000-0000-00006B060000}"/>
    <cellStyle name="_토질조사(동전)" xfId="1645" xr:uid="{00000000-0005-0000-0000-00006C060000}"/>
    <cellStyle name="_토질조사내역서(부안)" xfId="1646" xr:uid="{00000000-0005-0000-0000-00006D060000}"/>
    <cellStyle name="_투찰" xfId="1647" xr:uid="{00000000-0005-0000-0000-00006E060000}"/>
    <cellStyle name="_투찰(14-1)" xfId="1648" xr:uid="{00000000-0005-0000-0000-00006F060000}"/>
    <cellStyle name="_투찰(14-1)_01 실행(군장산단) Rev00" xfId="1649" xr:uid="{00000000-0005-0000-0000-000070060000}"/>
    <cellStyle name="_투찰(14-1)_01 실행(군장산단) Rev00_01 실행(부산남컨가호안109-원안분) REV04" xfId="1650" xr:uid="{00000000-0005-0000-0000-000071060000}"/>
    <cellStyle name="_투찰(8공구)" xfId="1651" xr:uid="{00000000-0005-0000-0000-000072060000}"/>
    <cellStyle name="_투찰(8공구)_01 실행(군장산단) Rev00" xfId="1652" xr:uid="{00000000-0005-0000-0000-000073060000}"/>
    <cellStyle name="_투찰(8공구)_01 실행(군장산단) Rev00_01 실행(부산남컨가호안109-원안분) REV04" xfId="1653" xr:uid="{00000000-0005-0000-0000-000074060000}"/>
    <cellStyle name="_투찰(고철10-4)" xfId="1654" xr:uid="{00000000-0005-0000-0000-000075060000}"/>
    <cellStyle name="_투찰(고철10-4)_01 실행(군장산단) Rev00" xfId="1655" xr:uid="{00000000-0005-0000-0000-000076060000}"/>
    <cellStyle name="_투찰(고철10-4)_01 실행(군장산단) Rev00_01 실행(부산남컨가호안109-원안분) REV04" xfId="1656" xr:uid="{00000000-0005-0000-0000-000077060000}"/>
    <cellStyle name="_투찰(무안광주3공구)" xfId="1657" xr:uid="{00000000-0005-0000-0000-000078060000}"/>
    <cellStyle name="_투찰(무안광주3공구)_01 실행(군장산단) Rev00" xfId="1658" xr:uid="{00000000-0005-0000-0000-000079060000}"/>
    <cellStyle name="_투찰(무안광주3공구)_01 실행(군장산단) Rev00_01 실행(부산남컨가호안109-원안분) REV04" xfId="1659" xr:uid="{00000000-0005-0000-0000-00007A060000}"/>
    <cellStyle name="_투찰(토목)" xfId="1660" xr:uid="{00000000-0005-0000-0000-00007B060000}"/>
    <cellStyle name="_투찰(토목)_01 실행(군장산단) Rev00" xfId="1661" xr:uid="{00000000-0005-0000-0000-00007C060000}"/>
    <cellStyle name="_투찰(토목)_01 실행(군장산단) Rev00_01 실행(부산남컨가호안109-원안분) REV04" xfId="1662" xr:uid="{00000000-0005-0000-0000-00007D060000}"/>
    <cellStyle name="_투찰_01 실행(군장산단) Rev00" xfId="1663" xr:uid="{00000000-0005-0000-0000-00007E060000}"/>
    <cellStyle name="_투찰_01 실행(군장산단) Rev00_01 실행(부산남컨가호안109-원안분) REV04" xfId="1664" xr:uid="{00000000-0005-0000-0000-00007F060000}"/>
    <cellStyle name="_투찰_1" xfId="1665" xr:uid="{00000000-0005-0000-0000-000080060000}"/>
    <cellStyle name="_투찰_1_01 실행(군장산단) Rev00" xfId="1666" xr:uid="{00000000-0005-0000-0000-000081060000}"/>
    <cellStyle name="_투찰_1_01 실행(군장산단) Rev00_01 실행(부산남컨가호안109-원안분) REV04" xfId="1667" xr:uid="{00000000-0005-0000-0000-000082060000}"/>
    <cellStyle name="_투찰_부대견적결과" xfId="1668" xr:uid="{00000000-0005-0000-0000-000083060000}"/>
    <cellStyle name="_투찰_부대견적결과_01 실행(군장산단) Rev00" xfId="1669" xr:uid="{00000000-0005-0000-0000-000084060000}"/>
    <cellStyle name="_투찰_부대견적결과_01 실행(군장산단) Rev00_01 실행(부산남컨가호안109-원안분) REV04" xfId="1670" xr:uid="{00000000-0005-0000-0000-000085060000}"/>
    <cellStyle name="_투찰_부대견적결과1" xfId="1671" xr:uid="{00000000-0005-0000-0000-000086060000}"/>
    <cellStyle name="_투찰_부대견적결과1_01 실행(군장산단) Rev00" xfId="1672" xr:uid="{00000000-0005-0000-0000-000087060000}"/>
    <cellStyle name="_투찰_부대견적결과1_01 실행(군장산단) Rev00_01 실행(부산남컨가호안109-원안분) REV04" xfId="1673" xr:uid="{00000000-0005-0000-0000-000088060000}"/>
    <cellStyle name="_투찰_부대견적의뢰" xfId="1674" xr:uid="{00000000-0005-0000-0000-000089060000}"/>
    <cellStyle name="_투찰_부대견적의뢰_01 실행(군장산단) Rev00" xfId="1675" xr:uid="{00000000-0005-0000-0000-00008A060000}"/>
    <cellStyle name="_투찰_부대견적의뢰_01 실행(군장산단) Rev00_01 실행(부산남컨가호안109-원안분) REV04" xfId="1676" xr:uid="{00000000-0005-0000-0000-00008B060000}"/>
    <cellStyle name="_투찰_부대선정조정품의" xfId="1677" xr:uid="{00000000-0005-0000-0000-00008C060000}"/>
    <cellStyle name="_투찰_부대선정조정품의_01 실행(군장산단) Rev00" xfId="1678" xr:uid="{00000000-0005-0000-0000-00008D060000}"/>
    <cellStyle name="_투찰_부대선정조정품의_01 실행(군장산단) Rev00_01 실행(부산남컨가호안109-원안분) REV04" xfId="1679" xr:uid="{00000000-0005-0000-0000-00008E060000}"/>
    <cellStyle name="_투찰_부대입찰결과" xfId="1680" xr:uid="{00000000-0005-0000-0000-00008F060000}"/>
    <cellStyle name="_투찰_부대입찰결과_01 실행(군장산단) Rev00" xfId="1681" xr:uid="{00000000-0005-0000-0000-000090060000}"/>
    <cellStyle name="_투찰_부대입찰결과_01 실행(군장산단) Rev00_01 실행(부산남컨가호안109-원안분) REV04" xfId="1682" xr:uid="{00000000-0005-0000-0000-000091060000}"/>
    <cellStyle name="_투찰_부대입찰송부" xfId="1683" xr:uid="{00000000-0005-0000-0000-000092060000}"/>
    <cellStyle name="_투찰_부대입찰송부(1차조정)" xfId="1684" xr:uid="{00000000-0005-0000-0000-000093060000}"/>
    <cellStyle name="_투찰_부대입찰송부(1차조정)_01 실행(군장산단) Rev00" xfId="1685" xr:uid="{00000000-0005-0000-0000-000094060000}"/>
    <cellStyle name="_투찰_부대입찰송부(1차조정)_01 실행(군장산단) Rev00_01 실행(부산남컨가호안109-원안분) REV04" xfId="1686" xr:uid="{00000000-0005-0000-0000-000095060000}"/>
    <cellStyle name="_투찰_부대입찰송부_01 실행(군장산단) Rev00" xfId="1687" xr:uid="{00000000-0005-0000-0000-000096060000}"/>
    <cellStyle name="_투찰_부대입찰송부_01 실행(군장산단) Rev00_01 실행(부산남컨가호안109-원안분) REV04" xfId="1688" xr:uid="{00000000-0005-0000-0000-000097060000}"/>
    <cellStyle name="_투찰_부대입찰조정" xfId="1689" xr:uid="{00000000-0005-0000-0000-000098060000}"/>
    <cellStyle name="_투찰_부대입찰조정_01 실행(군장산단) Rev00" xfId="1690" xr:uid="{00000000-0005-0000-0000-000099060000}"/>
    <cellStyle name="_투찰_부대입찰조정_01 실행(군장산단) Rev00_01 실행(부산남컨가호안109-원안분) REV04" xfId="1691" xr:uid="{00000000-0005-0000-0000-00009A060000}"/>
    <cellStyle name="_투찰_부대입찰특별조건및내역송부" xfId="1692" xr:uid="{00000000-0005-0000-0000-00009B060000}"/>
    <cellStyle name="_투찰_부대입찰특별조건및내역송부_01 실행(군장산단) Rev00" xfId="1693" xr:uid="{00000000-0005-0000-0000-00009C060000}"/>
    <cellStyle name="_투찰_부대입찰특별조건및내역송부_01 실행(군장산단) Rev00_01 실행(부산남컨가호안109-원안분) REV04" xfId="1694" xr:uid="{00000000-0005-0000-0000-00009D060000}"/>
    <cellStyle name="_투찰_투찰" xfId="1695" xr:uid="{00000000-0005-0000-0000-00009E060000}"/>
    <cellStyle name="_투찰_투찰(8공구)" xfId="1696" xr:uid="{00000000-0005-0000-0000-00009F060000}"/>
    <cellStyle name="_투찰_투찰(8공구)_01 실행(군장산단) Rev00" xfId="1697" xr:uid="{00000000-0005-0000-0000-0000A0060000}"/>
    <cellStyle name="_투찰_투찰(8공구)_01 실행(군장산단) Rev00_01 실행(부산남컨가호안109-원안분) REV04" xfId="1698" xr:uid="{00000000-0005-0000-0000-0000A1060000}"/>
    <cellStyle name="_투찰_투찰(토목)" xfId="1699" xr:uid="{00000000-0005-0000-0000-0000A2060000}"/>
    <cellStyle name="_투찰_투찰(토목)_01 실행(군장산단) Rev00" xfId="1700" xr:uid="{00000000-0005-0000-0000-0000A3060000}"/>
    <cellStyle name="_투찰_투찰(토목)_01 실행(군장산단) Rev00_01 실행(부산남컨가호안109-원안분) REV04" xfId="1701" xr:uid="{00000000-0005-0000-0000-0000A4060000}"/>
    <cellStyle name="_투찰_투찰_01 실행(군장산단) Rev00" xfId="1702" xr:uid="{00000000-0005-0000-0000-0000A5060000}"/>
    <cellStyle name="_투찰_투찰_01 실행(군장산단) Rev00_01 실행(부산남컨가호안109-원안분) REV04" xfId="1703" xr:uid="{00000000-0005-0000-0000-0000A6060000}"/>
    <cellStyle name="_투찰_투찰서" xfId="1704" xr:uid="{00000000-0005-0000-0000-0000A7060000}"/>
    <cellStyle name="_투찰_투찰서_01 실행(군장산단) Rev00" xfId="1705" xr:uid="{00000000-0005-0000-0000-0000A8060000}"/>
    <cellStyle name="_투찰_투찰서_01 실행(군장산단) Rev00_01 실행(부산남컨가호안109-원안분) REV04" xfId="1706" xr:uid="{00000000-0005-0000-0000-0000A9060000}"/>
    <cellStyle name="_투찰서" xfId="1707" xr:uid="{00000000-0005-0000-0000-0000AA060000}"/>
    <cellStyle name="_투찰서_01 실행(군장산단) Rev00" xfId="1708" xr:uid="{00000000-0005-0000-0000-0000AB060000}"/>
    <cellStyle name="_투찰서_01 실행(군장산단) Rev00_01 실행(부산남컨가호안109-원안분) REV04" xfId="1709" xr:uid="{00000000-0005-0000-0000-0000AC060000}"/>
    <cellStyle name="_표본설계" xfId="1710" xr:uid="{00000000-0005-0000-0000-0000AD060000}"/>
    <cellStyle name="_하남시도시관리계획(환경부" xfId="1711" xr:uid="{00000000-0005-0000-0000-0000AE060000}"/>
    <cellStyle name="_한전연구견적" xfId="1712" xr:uid="{00000000-0005-0000-0000-0000AF060000}"/>
    <cellStyle name="_항공사진촬영,DB구축,수치표고자료구축,영상지도제작" xfId="1713" xr:uid="{00000000-0005-0000-0000-0000B0060000}"/>
    <cellStyle name="_항측설계(총괄분)" xfId="1714" xr:uid="{00000000-0005-0000-0000-0000B1060000}"/>
    <cellStyle name="_홍천 도시관리계획설계예산서(총괄분)" xfId="1715" xr:uid="{00000000-0005-0000-0000-0000B2060000}"/>
    <cellStyle name="``" xfId="1716" xr:uid="{00000000-0005-0000-0000-0000B3060000}"/>
    <cellStyle name="´þ" xfId="1717" xr:uid="{00000000-0005-0000-0000-0000B4060000}"/>
    <cellStyle name="´þ·¯" xfId="1718" xr:uid="{00000000-0005-0000-0000-0000B5060000}"/>
    <cellStyle name="’E‰Y [0.00]_laroux" xfId="1719" xr:uid="{00000000-0005-0000-0000-0000B6060000}"/>
    <cellStyle name="’E‰Y_laroux" xfId="1720" xr:uid="{00000000-0005-0000-0000-0000B7060000}"/>
    <cellStyle name="¤@?e_TEST-1 " xfId="1721" xr:uid="{00000000-0005-0000-0000-0000B8060000}"/>
    <cellStyle name="+,-,0" xfId="1722" xr:uid="{00000000-0005-0000-0000-0000B9060000}"/>
    <cellStyle name="△ []" xfId="1723" xr:uid="{00000000-0005-0000-0000-0000BA060000}"/>
    <cellStyle name="△ [0]" xfId="1724" xr:uid="{00000000-0005-0000-0000-0000BB060000}"/>
    <cellStyle name="°ia¤¼o " xfId="1725" xr:uid="{00000000-0005-0000-0000-0000BC060000}"/>
    <cellStyle name="°íá¤¼ò¼ýá¡" xfId="1726" xr:uid="{00000000-0005-0000-0000-0000BD060000}"/>
    <cellStyle name="°ia¤aa " xfId="1727" xr:uid="{00000000-0005-0000-0000-0000BE060000}"/>
    <cellStyle name="°íá¤ãâ·â1" xfId="1728" xr:uid="{00000000-0005-0000-0000-0000BF060000}"/>
    <cellStyle name="°íá¤ãâ·â2" xfId="1729" xr:uid="{00000000-0005-0000-0000-0000C0060000}"/>
    <cellStyle name="10공/㎥" xfId="1730" xr:uid="{00000000-0005-0000-0000-0000C1060000}"/>
    <cellStyle name="¹e" xfId="1731" xr:uid="{00000000-0005-0000-0000-0000C2060000}"/>
    <cellStyle name="¹eº" xfId="1732" xr:uid="{00000000-0005-0000-0000-0000C3060000}"/>
    <cellStyle name="¹éº" xfId="1733" xr:uid="{00000000-0005-0000-0000-0000C4060000}"/>
    <cellStyle name="¹eº_감곡 건축(양수장 관리사)보완최종" xfId="1734" xr:uid="{00000000-0005-0000-0000-0000C5060000}"/>
    <cellStyle name="¹éº_마곡보완" xfId="1735" xr:uid="{00000000-0005-0000-0000-0000C6060000}"/>
    <cellStyle name="¹eº_신태인배수장제진기" xfId="1736" xr:uid="{00000000-0005-0000-0000-0000C7060000}"/>
    <cellStyle name="¹éº_율북보완" xfId="1737" xr:uid="{00000000-0005-0000-0000-0000C8060000}"/>
    <cellStyle name="¹eº_음성양수장단가보완(건축)" xfId="1738" xr:uid="{00000000-0005-0000-0000-0000C9060000}"/>
    <cellStyle name="20% - 강조색1 2" xfId="1739" xr:uid="{00000000-0005-0000-0000-0000CA060000}"/>
    <cellStyle name="20% - 강조색2 2" xfId="1740" xr:uid="{00000000-0005-0000-0000-0000CB060000}"/>
    <cellStyle name="20% - 강조색3 2" xfId="1741" xr:uid="{00000000-0005-0000-0000-0000CC060000}"/>
    <cellStyle name="20% - 강조색4 2" xfId="1742" xr:uid="{00000000-0005-0000-0000-0000CD060000}"/>
    <cellStyle name="20% - 강조색5 2" xfId="1743" xr:uid="{00000000-0005-0000-0000-0000CE060000}"/>
    <cellStyle name="20% - 강조색6 2" xfId="1744" xr:uid="{00000000-0005-0000-0000-0000CF060000}"/>
    <cellStyle name="³?a" xfId="1745" xr:uid="{00000000-0005-0000-0000-0000D0060000}"/>
    <cellStyle name="³¯â¥" xfId="1746" xr:uid="{00000000-0005-0000-0000-0000D1060000}"/>
    <cellStyle name="40% - 강조색1 2" xfId="1747" xr:uid="{00000000-0005-0000-0000-0000D2060000}"/>
    <cellStyle name="40% - 강조색2 2" xfId="1748" xr:uid="{00000000-0005-0000-0000-0000D3060000}"/>
    <cellStyle name="40% - 강조색3 2" xfId="1749" xr:uid="{00000000-0005-0000-0000-0000D4060000}"/>
    <cellStyle name="40% - 강조색4 2" xfId="1750" xr:uid="{00000000-0005-0000-0000-0000D5060000}"/>
    <cellStyle name="40% - 강조색5 2" xfId="1751" xr:uid="{00000000-0005-0000-0000-0000D6060000}"/>
    <cellStyle name="40% - 강조색6 2" xfId="1752" xr:uid="{00000000-0005-0000-0000-0000D7060000}"/>
    <cellStyle name="60" xfId="1753" xr:uid="{00000000-0005-0000-0000-0000D8060000}"/>
    <cellStyle name="60% - 강조색1 2" xfId="1754" xr:uid="{00000000-0005-0000-0000-0000D9060000}"/>
    <cellStyle name="60% - 강조색2 2" xfId="1755" xr:uid="{00000000-0005-0000-0000-0000DA060000}"/>
    <cellStyle name="60% - 강조색3 2" xfId="1756" xr:uid="{00000000-0005-0000-0000-0000DB060000}"/>
    <cellStyle name="60% - 강조색4 2" xfId="1757" xr:uid="{00000000-0005-0000-0000-0000DC060000}"/>
    <cellStyle name="60% - 강조색5 2" xfId="1758" xr:uid="{00000000-0005-0000-0000-0000DD060000}"/>
    <cellStyle name="60% - 강조색6 2" xfId="1759" xr:uid="{00000000-0005-0000-0000-0000DE060000}"/>
    <cellStyle name="A" xfId="1760" xr:uid="{00000000-0005-0000-0000-0000DF060000}"/>
    <cellStyle name="a_산업단지개발계획" xfId="1761" xr:uid="{00000000-0005-0000-0000-0000E0060000}"/>
    <cellStyle name="a_산업단지개발계획_090129합덕일반산업단지변경내역서" xfId="1762" xr:uid="{00000000-0005-0000-0000-0000E1060000}"/>
    <cellStyle name="A¨­￠￢￠O [0]_INQUIRY ￠?￥i¨u¡AAⓒ￢Aⓒª " xfId="1763" xr:uid="{00000000-0005-0000-0000-0000E2060000}"/>
    <cellStyle name="A¨­￠￢￠O_INQUIRY ￠?￥i¨u¡AAⓒ￢Aⓒª " xfId="1764" xr:uid="{00000000-0005-0000-0000-0000E3060000}"/>
    <cellStyle name="A1" xfId="1765" xr:uid="{00000000-0005-0000-0000-0000E4060000}"/>
    <cellStyle name="Aⓒ­" xfId="1766" xr:uid="{00000000-0005-0000-0000-0000E5060000}"/>
    <cellStyle name="Ae" xfId="1767" xr:uid="{00000000-0005-0000-0000-0000E6060000}"/>
    <cellStyle name="Åë" xfId="1768" xr:uid="{00000000-0005-0000-0000-0000E7060000}"/>
    <cellStyle name="Ae_01 투찰(원안-최종)-050817작업" xfId="1769" xr:uid="{00000000-0005-0000-0000-0000E8060000}"/>
    <cellStyle name="Åë_마곡보완" xfId="1770" xr:uid="{00000000-0005-0000-0000-0000E9060000}"/>
    <cellStyle name="Ae_신태인배수장제진기" xfId="1771" xr:uid="{00000000-0005-0000-0000-0000EA060000}"/>
    <cellStyle name="Åë_율북보완" xfId="1772" xr:uid="{00000000-0005-0000-0000-0000EB060000}"/>
    <cellStyle name="Ae_음성양수장단가보완(건축)" xfId="1773" xr:uid="{00000000-0005-0000-0000-0000EC060000}"/>
    <cellStyle name="Aee­ " xfId="1774" xr:uid="{00000000-0005-0000-0000-0000ED060000}"/>
    <cellStyle name="Aee­ [" xfId="1775" xr:uid="{00000000-0005-0000-0000-0000EE060000}"/>
    <cellStyle name="Åëè­ [" xfId="1776" xr:uid="{00000000-0005-0000-0000-0000EF060000}"/>
    <cellStyle name="Aee­ [_감곡 건축(양수장 관리사)보완최종" xfId="1777" xr:uid="{00000000-0005-0000-0000-0000F0060000}"/>
    <cellStyle name="Åëè­ [_마곡보완" xfId="1778" xr:uid="{00000000-0005-0000-0000-0000F1060000}"/>
    <cellStyle name="Aee­ [_신태인배수장제진기" xfId="1779" xr:uid="{00000000-0005-0000-0000-0000F2060000}"/>
    <cellStyle name="Åëè­ [_율북보완" xfId="1780" xr:uid="{00000000-0005-0000-0000-0000F3060000}"/>
    <cellStyle name="Aee­ [_음성양수장단가보완(건축)" xfId="1781" xr:uid="{00000000-0005-0000-0000-0000F4060000}"/>
    <cellStyle name="AeE­ [0]_¸¶≫eCI¼oAIA§ " xfId="1782" xr:uid="{00000000-0005-0000-0000-0000F5060000}"/>
    <cellStyle name="ÅëÈ­ [0]_»ç¾÷È¿°ú" xfId="1783" xr:uid="{00000000-0005-0000-0000-0000F6060000}"/>
    <cellStyle name="AeE­ [0]_¼oAI¼º " xfId="1784" xr:uid="{00000000-0005-0000-0000-0000F7060000}"/>
    <cellStyle name="Aee­ _01 시행" xfId="1785" xr:uid="{00000000-0005-0000-0000-0000F8060000}"/>
    <cellStyle name="AeE­_¸¶≫eCI¼oAIA§ " xfId="1786" xr:uid="{00000000-0005-0000-0000-0000F9060000}"/>
    <cellStyle name="ÅëÈ­_»ç¾÷È¿°ú" xfId="1787" xr:uid="{00000000-0005-0000-0000-0000FA060000}"/>
    <cellStyle name="AeE­_¼oAI¼º " xfId="1788" xr:uid="{00000000-0005-0000-0000-0000FB060000}"/>
    <cellStyle name="Aee¡" xfId="1789" xr:uid="{00000000-0005-0000-0000-0000FC060000}"/>
    <cellStyle name="AeE¡ⓒ [0]_INQUIRY ￠?￥i¨u¡AAⓒ￢Aⓒª " xfId="1790" xr:uid="{00000000-0005-0000-0000-0000FD060000}"/>
    <cellStyle name="AeE¡ⓒ_INQUIRY ￠?￥i¨u¡AAⓒ￢Aⓒª " xfId="1791" xr:uid="{00000000-0005-0000-0000-0000FE060000}"/>
    <cellStyle name="Æu¼ " xfId="1792" xr:uid="{00000000-0005-0000-0000-0000FF060000}"/>
    <cellStyle name="Æû¼¾æ®" xfId="1793" xr:uid="{00000000-0005-0000-0000-000000070000}"/>
    <cellStyle name="ALIGNMENT" xfId="1794" xr:uid="{00000000-0005-0000-0000-000001070000}"/>
    <cellStyle name="Aþ" xfId="1795" xr:uid="{00000000-0005-0000-0000-000002070000}"/>
    <cellStyle name="Äþ" xfId="1796" xr:uid="{00000000-0005-0000-0000-000003070000}"/>
    <cellStyle name="Aþ_감곡 건축(양수장 관리사)보완최종" xfId="1797" xr:uid="{00000000-0005-0000-0000-000004070000}"/>
    <cellStyle name="Äþ_마곡보완" xfId="1798" xr:uid="{00000000-0005-0000-0000-000005070000}"/>
    <cellStyle name="Aþ_신태인배수장제진기" xfId="1799" xr:uid="{00000000-0005-0000-0000-000006070000}"/>
    <cellStyle name="Äþ_율북보완" xfId="1800" xr:uid="{00000000-0005-0000-0000-000007070000}"/>
    <cellStyle name="Aþ_음성양수장단가보완(건축)" xfId="1801" xr:uid="{00000000-0005-0000-0000-000008070000}"/>
    <cellStyle name="Aþ¸" xfId="1802" xr:uid="{00000000-0005-0000-0000-000009070000}"/>
    <cellStyle name="Aþ¸¶ [" xfId="1803" xr:uid="{00000000-0005-0000-0000-00000A070000}"/>
    <cellStyle name="Äþ¸¶ [" xfId="1804" xr:uid="{00000000-0005-0000-0000-00000B070000}"/>
    <cellStyle name="Aþ¸¶ [_감곡 건축(양수장 관리사)보완최종" xfId="1805" xr:uid="{00000000-0005-0000-0000-00000C070000}"/>
    <cellStyle name="Äþ¸¶ [_마곡보완" xfId="1806" xr:uid="{00000000-0005-0000-0000-00000D070000}"/>
    <cellStyle name="Aþ¸¶ [_신태인배수장제진기" xfId="1807" xr:uid="{00000000-0005-0000-0000-00000E070000}"/>
    <cellStyle name="Äþ¸¶ [_율북보완" xfId="1808" xr:uid="{00000000-0005-0000-0000-00000F070000}"/>
    <cellStyle name="Aþ¸¶ [_음성양수장단가보완(건축)" xfId="1809" xr:uid="{00000000-0005-0000-0000-000010070000}"/>
    <cellStyle name="AÞ¸¶ [0]_¸¶≫eCI¼oAIA§ " xfId="1810" xr:uid="{00000000-0005-0000-0000-000011070000}"/>
    <cellStyle name="ÄÞ¸¶ [0]_»ç¾÷È¿°ú" xfId="1811" xr:uid="{00000000-0005-0000-0000-000012070000}"/>
    <cellStyle name="AÞ¸¶ [0]_¼oAI¼º " xfId="1812" xr:uid="{00000000-0005-0000-0000-000013070000}"/>
    <cellStyle name="AÞ¸¶_¸¶≫eCI¼oAIA§ " xfId="1813" xr:uid="{00000000-0005-0000-0000-000014070000}"/>
    <cellStyle name="ÄÞ¸¶_»ç¾÷È¿°ú" xfId="1814" xr:uid="{00000000-0005-0000-0000-000015070000}"/>
    <cellStyle name="AÞ¸¶_¼oAI¼º " xfId="1815" xr:uid="{00000000-0005-0000-0000-000016070000}"/>
    <cellStyle name="Àú¸®¼ö" xfId="1816" xr:uid="{00000000-0005-0000-0000-000017070000}"/>
    <cellStyle name="Àú¸®¼ö0" xfId="1817" xr:uid="{00000000-0005-0000-0000-000018070000}"/>
    <cellStyle name="Au¸r " xfId="1818" xr:uid="{00000000-0005-0000-0000-000019070000}"/>
    <cellStyle name="Au¸r¼" xfId="1819" xr:uid="{00000000-0005-0000-0000-00001A070000}"/>
    <cellStyle name="_x0001_b" xfId="1820" xr:uid="{00000000-0005-0000-0000-00001B070000}"/>
    <cellStyle name="BA" xfId="1821" xr:uid="{00000000-0005-0000-0000-00001C070000}"/>
    <cellStyle name="body" xfId="1822" xr:uid="{00000000-0005-0000-0000-00001D070000}"/>
    <cellStyle name="C" xfId="1823" xr:uid="{00000000-0005-0000-0000-00001E070000}"/>
    <cellStyle name="C¡IA¨ª_¡ic¨u¡A¨￢I¨￢¡Æ AN¡Æe " xfId="1824" xr:uid="{00000000-0005-0000-0000-00001F070000}"/>
    <cellStyle name="C￥" xfId="1825" xr:uid="{00000000-0005-0000-0000-000020070000}"/>
    <cellStyle name="Ç¥" xfId="1826" xr:uid="{00000000-0005-0000-0000-000021070000}"/>
    <cellStyle name="C￥_감곡 건축(양수장 관리사)보완최종" xfId="1827" xr:uid="{00000000-0005-0000-0000-000022070000}"/>
    <cellStyle name="Ç¥_마곡보완" xfId="1828" xr:uid="{00000000-0005-0000-0000-000023070000}"/>
    <cellStyle name="C￥_신태인배수장제진기" xfId="1829" xr:uid="{00000000-0005-0000-0000-000024070000}"/>
    <cellStyle name="Ç¥_율북보완" xfId="1830" xr:uid="{00000000-0005-0000-0000-000025070000}"/>
    <cellStyle name="C￥_음성양수장단가보완(건축)" xfId="1831" xr:uid="{00000000-0005-0000-0000-000026070000}"/>
    <cellStyle name="C￥AØ_  FAB AIA¤  " xfId="1832" xr:uid="{00000000-0005-0000-0000-000027070000}"/>
    <cellStyle name="Ç¥ÁØ_»ç¾÷È¿°ú" xfId="1833" xr:uid="{00000000-0005-0000-0000-000028070000}"/>
    <cellStyle name="C￥AØ_≫c¾÷ºIº° AN°e " xfId="1834" xr:uid="{00000000-0005-0000-0000-000029070000}"/>
    <cellStyle name="Calc Currency (0)" xfId="1835" xr:uid="{00000000-0005-0000-0000-00002A070000}"/>
    <cellStyle name="Calc Currency (0) 2" xfId="1836" xr:uid="{00000000-0005-0000-0000-00002B070000}"/>
    <cellStyle name="Calc Currency (0) 3" xfId="1837" xr:uid="{00000000-0005-0000-0000-00002C070000}"/>
    <cellStyle name="category" xfId="1838" xr:uid="{00000000-0005-0000-0000-00002D070000}"/>
    <cellStyle name="ⓒo" xfId="1839" xr:uid="{00000000-0005-0000-0000-00002E070000}"/>
    <cellStyle name="Çõ»ê" xfId="1840" xr:uid="{00000000-0005-0000-0000-00002F070000}"/>
    <cellStyle name="Co≫" xfId="1841" xr:uid="{00000000-0005-0000-0000-000030070000}"/>
    <cellStyle name="Comma" xfId="1842" xr:uid="{00000000-0005-0000-0000-000031070000}"/>
    <cellStyle name="Comma [0]" xfId="1843" xr:uid="{00000000-0005-0000-0000-000032070000}"/>
    <cellStyle name="Comma 2" xfId="1844" xr:uid="{00000000-0005-0000-0000-000033070000}"/>
    <cellStyle name="Comma 3" xfId="1845" xr:uid="{00000000-0005-0000-0000-000034070000}"/>
    <cellStyle name="comma zerodec" xfId="1846" xr:uid="{00000000-0005-0000-0000-000035070000}"/>
    <cellStyle name="comma zerodec 2" xfId="1847" xr:uid="{00000000-0005-0000-0000-000036070000}"/>
    <cellStyle name="Comma_ SG&amp;A Bridge " xfId="1848" xr:uid="{00000000-0005-0000-0000-000037070000}"/>
    <cellStyle name="Comma0" xfId="1849" xr:uid="{00000000-0005-0000-0000-000038070000}"/>
    <cellStyle name="Commm_laroux_12~3SO2_97회비_laroux" xfId="1850" xr:uid="{00000000-0005-0000-0000-000039070000}"/>
    <cellStyle name="Copied" xfId="1851" xr:uid="{00000000-0005-0000-0000-00003A070000}"/>
    <cellStyle name="Curren?_x0012_퐀_x0017_?" xfId="1852" xr:uid="{00000000-0005-0000-0000-00003B070000}"/>
    <cellStyle name="Currency" xfId="1853" xr:uid="{00000000-0005-0000-0000-00003C070000}"/>
    <cellStyle name="Currency [0]" xfId="1854" xr:uid="{00000000-0005-0000-0000-00003D070000}"/>
    <cellStyle name="Currency [ﺜ]_P&amp;L_laroux" xfId="1855" xr:uid="{00000000-0005-0000-0000-00003E070000}"/>
    <cellStyle name="Currency 2" xfId="1856" xr:uid="{00000000-0005-0000-0000-00003F070000}"/>
    <cellStyle name="Currency 3" xfId="1857" xr:uid="{00000000-0005-0000-0000-000040070000}"/>
    <cellStyle name="Currency(￦)" xfId="1858" xr:uid="{00000000-0005-0000-0000-000041070000}"/>
    <cellStyle name="Currency_ SG&amp;A Bridge " xfId="1859" xr:uid="{00000000-0005-0000-0000-000042070000}"/>
    <cellStyle name="Currency0" xfId="1860" xr:uid="{00000000-0005-0000-0000-000043070000}"/>
    <cellStyle name="Currency0 2" xfId="1861" xr:uid="{00000000-0005-0000-0000-000044070000}"/>
    <cellStyle name="Currency1" xfId="1862" xr:uid="{00000000-0005-0000-0000-000045070000}"/>
    <cellStyle name="Currency1 2" xfId="1863" xr:uid="{00000000-0005-0000-0000-000046070000}"/>
    <cellStyle name="Date" xfId="1864" xr:uid="{00000000-0005-0000-0000-000047070000}"/>
    <cellStyle name="Date 2" xfId="1865" xr:uid="{00000000-0005-0000-0000-000048070000}"/>
    <cellStyle name="Dezimal [0]_Compiling Utility Macros" xfId="1866" xr:uid="{00000000-0005-0000-0000-000049070000}"/>
    <cellStyle name="Dezimal_Compiling Utility Macros" xfId="1867" xr:uid="{00000000-0005-0000-0000-00004A070000}"/>
    <cellStyle name="Dollar (zero dec)" xfId="1868" xr:uid="{00000000-0005-0000-0000-00004B070000}"/>
    <cellStyle name="Dollar (zero dec) 2" xfId="1869" xr:uid="{00000000-0005-0000-0000-00004C070000}"/>
    <cellStyle name="EA" xfId="1870" xr:uid="{00000000-0005-0000-0000-00004D070000}"/>
    <cellStyle name="EA 2" xfId="1871" xr:uid="{00000000-0005-0000-0000-00004E070000}"/>
    <cellStyle name="E­æo±" xfId="1872" xr:uid="{00000000-0005-0000-0000-00004F070000}"/>
    <cellStyle name="E­æo±a" xfId="1873" xr:uid="{00000000-0005-0000-0000-000050070000}"/>
    <cellStyle name="È­æó±âè£" xfId="1874" xr:uid="{00000000-0005-0000-0000-000051070000}"/>
    <cellStyle name="È­æó±âè£0" xfId="1875" xr:uid="{00000000-0005-0000-0000-000052070000}"/>
    <cellStyle name="Entered" xfId="1876" xr:uid="{00000000-0005-0000-0000-000053070000}"/>
    <cellStyle name="Euro" xfId="1877" xr:uid="{00000000-0005-0000-0000-000054070000}"/>
    <cellStyle name="Euro 2" xfId="1878" xr:uid="{00000000-0005-0000-0000-000055070000}"/>
    <cellStyle name="F2" xfId="1879" xr:uid="{00000000-0005-0000-0000-000056070000}"/>
    <cellStyle name="F3" xfId="1880" xr:uid="{00000000-0005-0000-0000-000057070000}"/>
    <cellStyle name="F4" xfId="1881" xr:uid="{00000000-0005-0000-0000-000058070000}"/>
    <cellStyle name="F4 2" xfId="1882" xr:uid="{00000000-0005-0000-0000-000059070000}"/>
    <cellStyle name="F5" xfId="1883" xr:uid="{00000000-0005-0000-0000-00005A070000}"/>
    <cellStyle name="F6" xfId="1884" xr:uid="{00000000-0005-0000-0000-00005B070000}"/>
    <cellStyle name="F7" xfId="1885" xr:uid="{00000000-0005-0000-0000-00005C070000}"/>
    <cellStyle name="F8" xfId="1886" xr:uid="{00000000-0005-0000-0000-00005D070000}"/>
    <cellStyle name="F8 2" xfId="1887" xr:uid="{00000000-0005-0000-0000-00005E070000}"/>
    <cellStyle name="Fixed" xfId="1888" xr:uid="{00000000-0005-0000-0000-00005F070000}"/>
    <cellStyle name="Fixed 2" xfId="1889" xr:uid="{00000000-0005-0000-0000-000060070000}"/>
    <cellStyle name="Grey" xfId="1890" xr:uid="{00000000-0005-0000-0000-000061070000}"/>
    <cellStyle name="head" xfId="1891" xr:uid="{00000000-0005-0000-0000-000062070000}"/>
    <cellStyle name="head 1" xfId="1892" xr:uid="{00000000-0005-0000-0000-000063070000}"/>
    <cellStyle name="head 1-1" xfId="1893" xr:uid="{00000000-0005-0000-0000-000064070000}"/>
    <cellStyle name="HEADER" xfId="1894" xr:uid="{00000000-0005-0000-0000-000065070000}"/>
    <cellStyle name="Header1" xfId="1895" xr:uid="{00000000-0005-0000-0000-000066070000}"/>
    <cellStyle name="Header2" xfId="1896" xr:uid="{00000000-0005-0000-0000-000067070000}"/>
    <cellStyle name="Heading 1" xfId="1897" xr:uid="{00000000-0005-0000-0000-000068070000}"/>
    <cellStyle name="Heading 2" xfId="1898" xr:uid="{00000000-0005-0000-0000-000069070000}"/>
    <cellStyle name="Heading1" xfId="1899" xr:uid="{00000000-0005-0000-0000-00006A070000}"/>
    <cellStyle name="HEADING1 2" xfId="1900" xr:uid="{00000000-0005-0000-0000-00006B070000}"/>
    <cellStyle name="Heading2" xfId="1901" xr:uid="{00000000-0005-0000-0000-00006C070000}"/>
    <cellStyle name="HEADING2 2" xfId="1902" xr:uid="{00000000-0005-0000-0000-00006D070000}"/>
    <cellStyle name="HelpStyle" xfId="1903" xr:uid="{00000000-0005-0000-0000-00006E070000}"/>
    <cellStyle name="Helv8_PFD4.XLS" xfId="1904" xr:uid="{00000000-0005-0000-0000-00006F070000}"/>
    <cellStyle name="Hyperlink_NEGS" xfId="1905" xr:uid="{00000000-0005-0000-0000-000070070000}"/>
    <cellStyle name="Input [yellow]" xfId="1906" xr:uid="{00000000-0005-0000-0000-000071070000}"/>
    <cellStyle name="kg" xfId="1907" xr:uid="{00000000-0005-0000-0000-000072070000}"/>
    <cellStyle name="ℓ" xfId="1908" xr:uid="{00000000-0005-0000-0000-000073070000}"/>
    <cellStyle name="left" xfId="1909" xr:uid="{00000000-0005-0000-0000-000074070000}"/>
    <cellStyle name="M" xfId="1910" xr:uid="{00000000-0005-0000-0000-000075070000}"/>
    <cellStyle name="M_4월일위목록" xfId="1911" xr:uid="{00000000-0005-0000-0000-000076070000}"/>
    <cellStyle name="M2" xfId="1912" xr:uid="{00000000-0005-0000-0000-000077070000}"/>
    <cellStyle name="M3" xfId="1913" xr:uid="{00000000-0005-0000-0000-000078070000}"/>
    <cellStyle name="Midtitle" xfId="1914" xr:uid="{00000000-0005-0000-0000-000079070000}"/>
    <cellStyle name="Midtitle 2" xfId="1915" xr:uid="{00000000-0005-0000-0000-00007A070000}"/>
    <cellStyle name="Milliers [0]_399GC10" xfId="1916" xr:uid="{00000000-0005-0000-0000-00007B070000}"/>
    <cellStyle name="Milliers_399GC10" xfId="1917" xr:uid="{00000000-0005-0000-0000-00007C070000}"/>
    <cellStyle name="Model" xfId="1918" xr:uid="{00000000-0005-0000-0000-00007D070000}"/>
    <cellStyle name="Mon?aire [0]_399GC10" xfId="1919" xr:uid="{00000000-0005-0000-0000-00007E070000}"/>
    <cellStyle name="Mon?aire_399GC10" xfId="1920" xr:uid="{00000000-0005-0000-0000-00007F070000}"/>
    <cellStyle name="new정렬범위" xfId="1921" xr:uid="{00000000-0005-0000-0000-000080070000}"/>
    <cellStyle name="no dec" xfId="1922" xr:uid="{00000000-0005-0000-0000-000081070000}"/>
    <cellStyle name="normal" xfId="1923" xr:uid="{00000000-0005-0000-0000-000082070000}"/>
    <cellStyle name="Normal - Style1" xfId="1924" xr:uid="{00000000-0005-0000-0000-000083070000}"/>
    <cellStyle name="Normal - Style1 2" xfId="1925" xr:uid="{00000000-0005-0000-0000-000084070000}"/>
    <cellStyle name="Normal - Style1 3" xfId="1926" xr:uid="{00000000-0005-0000-0000-000085070000}"/>
    <cellStyle name="Normal - 유형1" xfId="1927" xr:uid="{00000000-0005-0000-0000-000086070000}"/>
    <cellStyle name="Normal_ SG&amp;A Bridge" xfId="1928" xr:uid="{00000000-0005-0000-0000-000087070000}"/>
    <cellStyle name="Œ…?æ맖?e [0.00]_laroux" xfId="1929" xr:uid="{00000000-0005-0000-0000-000088070000}"/>
    <cellStyle name="Œ…?æ맖?e_laroux" xfId="1930" xr:uid="{00000000-0005-0000-0000-000089070000}"/>
    <cellStyle name="Percent" xfId="1931" xr:uid="{00000000-0005-0000-0000-00008A070000}"/>
    <cellStyle name="Percent [2]" xfId="1932" xr:uid="{00000000-0005-0000-0000-00008B070000}"/>
    <cellStyle name="Percent 2" xfId="1933" xr:uid="{00000000-0005-0000-0000-00008C070000}"/>
    <cellStyle name="Percent 3" xfId="1934" xr:uid="{00000000-0005-0000-0000-00008D070000}"/>
    <cellStyle name="Percent_01 실행(군장산단) Rev00" xfId="1935" xr:uid="{00000000-0005-0000-0000-00008E070000}"/>
    <cellStyle name="RevList" xfId="1936" xr:uid="{00000000-0005-0000-0000-00008F070000}"/>
    <cellStyle name="RevList 2" xfId="1937" xr:uid="{00000000-0005-0000-0000-000090070000}"/>
    <cellStyle name="Standard_Anpassen der Amortisation" xfId="1938" xr:uid="{00000000-0005-0000-0000-000091070000}"/>
    <cellStyle name="subhead" xfId="1939" xr:uid="{00000000-0005-0000-0000-000092070000}"/>
    <cellStyle name="Subtotal" xfId="1940" xr:uid="{00000000-0005-0000-0000-000093070000}"/>
    <cellStyle name="testtitle" xfId="1941" xr:uid="{00000000-0005-0000-0000-000094070000}"/>
    <cellStyle name="testtitle 2" xfId="1942" xr:uid="{00000000-0005-0000-0000-000095070000}"/>
    <cellStyle name="Title" xfId="1943" xr:uid="{00000000-0005-0000-0000-000096070000}"/>
    <cellStyle name="title [1]" xfId="1944" xr:uid="{00000000-0005-0000-0000-000097070000}"/>
    <cellStyle name="title [2]" xfId="1945" xr:uid="{00000000-0005-0000-0000-000098070000}"/>
    <cellStyle name="Title_02 김제1-1공구(설계가1203입수)" xfId="1946" xr:uid="{00000000-0005-0000-0000-000099070000}"/>
    <cellStyle name="TON" xfId="1947" xr:uid="{00000000-0005-0000-0000-00009A070000}"/>
    <cellStyle name="ton 2" xfId="1948" xr:uid="{00000000-0005-0000-0000-00009B070000}"/>
    <cellStyle name="Total" xfId="1949" xr:uid="{00000000-0005-0000-0000-00009C070000}"/>
    <cellStyle name="Total 2" xfId="1950" xr:uid="{00000000-0005-0000-0000-00009D070000}"/>
    <cellStyle name="UM" xfId="1951" xr:uid="{00000000-0005-0000-0000-00009E070000}"/>
    <cellStyle name="W?rung [0]_Compiling Utility Macros" xfId="1952" xr:uid="{00000000-0005-0000-0000-00009F070000}"/>
    <cellStyle name="W?rung_Compiling Utility Macros" xfId="1953" xr:uid="{00000000-0005-0000-0000-0000A0070000}"/>
    <cellStyle name="wrap" xfId="1954" xr:uid="{00000000-0005-0000-0000-0000A1070000}"/>
    <cellStyle name="가운데" xfId="1955" xr:uid="{00000000-0005-0000-0000-0000A2070000}"/>
    <cellStyle name="감춤" xfId="1956" xr:uid="{00000000-0005-0000-0000-0000A3070000}"/>
    <cellStyle name="강조색1 2" xfId="1957" xr:uid="{00000000-0005-0000-0000-0000A4070000}"/>
    <cellStyle name="강조색2 2" xfId="1958" xr:uid="{00000000-0005-0000-0000-0000A5070000}"/>
    <cellStyle name="강조색3 2" xfId="1959" xr:uid="{00000000-0005-0000-0000-0000A6070000}"/>
    <cellStyle name="강조색4 2" xfId="1960" xr:uid="{00000000-0005-0000-0000-0000A7070000}"/>
    <cellStyle name="강조색5 2" xfId="1961" xr:uid="{00000000-0005-0000-0000-0000A8070000}"/>
    <cellStyle name="강조색6 2" xfId="1962" xr:uid="{00000000-0005-0000-0000-0000A9070000}"/>
    <cellStyle name="개" xfId="1963" xr:uid="{00000000-0005-0000-0000-0000AA070000}"/>
    <cellStyle name="개_02-포장-1" xfId="1964" xr:uid="{00000000-0005-0000-0000-0000AB070000}"/>
    <cellStyle name="개소" xfId="1965" xr:uid="{00000000-0005-0000-0000-0000AC070000}"/>
    <cellStyle name="경고문 2" xfId="1966" xr:uid="{00000000-0005-0000-0000-0000AD070000}"/>
    <cellStyle name="계산 2" xfId="1967" xr:uid="{00000000-0005-0000-0000-0000AE070000}"/>
    <cellStyle name="고정소숫점" xfId="1968" xr:uid="{00000000-0005-0000-0000-0000AF070000}"/>
    <cellStyle name="고정소숫점 2" xfId="1969" xr:uid="{00000000-0005-0000-0000-0000B0070000}"/>
    <cellStyle name="고정소숫점 3" xfId="1970" xr:uid="{00000000-0005-0000-0000-0000B1070000}"/>
    <cellStyle name="고정출력1" xfId="1971" xr:uid="{00000000-0005-0000-0000-0000B2070000}"/>
    <cellStyle name="고정출력1 2" xfId="1972" xr:uid="{00000000-0005-0000-0000-0000B3070000}"/>
    <cellStyle name="고정출력2" xfId="1973" xr:uid="{00000000-0005-0000-0000-0000B4070000}"/>
    <cellStyle name="고정출력2 2" xfId="1974" xr:uid="{00000000-0005-0000-0000-0000B5070000}"/>
    <cellStyle name="咬訌裝?INCOM1" xfId="1975" xr:uid="{00000000-0005-0000-0000-0000B6070000}"/>
    <cellStyle name="咬訌裝?INCOM10" xfId="1976" xr:uid="{00000000-0005-0000-0000-0000B7070000}"/>
    <cellStyle name="咬訌裝?INCOM2" xfId="1977" xr:uid="{00000000-0005-0000-0000-0000B8070000}"/>
    <cellStyle name="咬訌裝?INCOM3" xfId="1978" xr:uid="{00000000-0005-0000-0000-0000B9070000}"/>
    <cellStyle name="咬訌裝?INCOM4" xfId="1979" xr:uid="{00000000-0005-0000-0000-0000BA070000}"/>
    <cellStyle name="咬訌裝?INCOM5" xfId="1980" xr:uid="{00000000-0005-0000-0000-0000BB070000}"/>
    <cellStyle name="咬訌裝?INCOM6" xfId="1981" xr:uid="{00000000-0005-0000-0000-0000BC070000}"/>
    <cellStyle name="咬訌裝?INCOM7" xfId="1982" xr:uid="{00000000-0005-0000-0000-0000BD070000}"/>
    <cellStyle name="咬訌裝?INCOM8" xfId="1983" xr:uid="{00000000-0005-0000-0000-0000BE070000}"/>
    <cellStyle name="咬訌裝?INCOM9" xfId="1984" xr:uid="{00000000-0005-0000-0000-0000BF070000}"/>
    <cellStyle name="咬訌裝?PRIB11" xfId="1985" xr:uid="{00000000-0005-0000-0000-0000C0070000}"/>
    <cellStyle name="국종합건설" xfId="1986" xr:uid="{00000000-0005-0000-0000-0000C1070000}"/>
    <cellStyle name="김덕호" xfId="1987" xr:uid="{00000000-0005-0000-0000-0000C2070000}"/>
    <cellStyle name="김덕호 2" xfId="1988" xr:uid="{00000000-0005-0000-0000-0000C3070000}"/>
    <cellStyle name="나쁨 2" xfId="1989" xr:uid="{00000000-0005-0000-0000-0000C4070000}"/>
    <cellStyle name="날짜" xfId="1990" xr:uid="{00000000-0005-0000-0000-0000C5070000}"/>
    <cellStyle name="날짜 2" xfId="1991" xr:uid="{00000000-0005-0000-0000-0000C6070000}"/>
    <cellStyle name="날짜 3" xfId="1992" xr:uid="{00000000-0005-0000-0000-0000C7070000}"/>
    <cellStyle name="남기옥" xfId="1993" xr:uid="{00000000-0005-0000-0000-0000C8070000}"/>
    <cellStyle name="내역서" xfId="1994" xr:uid="{00000000-0005-0000-0000-0000C9070000}"/>
    <cellStyle name="노명용" xfId="1995" xr:uid="{00000000-0005-0000-0000-0000CA070000}"/>
    <cellStyle name="달러" xfId="1996" xr:uid="{00000000-0005-0000-0000-0000CB070000}"/>
    <cellStyle name="달러 2" xfId="1997" xr:uid="{00000000-0005-0000-0000-0000CC070000}"/>
    <cellStyle name="달러 3" xfId="1998" xr:uid="{00000000-0005-0000-0000-0000CD070000}"/>
    <cellStyle name="뒤에 오는 하이퍼링크" xfId="1999" xr:uid="{00000000-0005-0000-0000-0000CE070000}"/>
    <cellStyle name="뒤에 오는 하이퍼링크 2" xfId="2000" xr:uid="{00000000-0005-0000-0000-0000CF070000}"/>
    <cellStyle name="뒤에 오는 하이퍼링크_상성리농로포장공사" xfId="2001" xr:uid="{00000000-0005-0000-0000-0000D0070000}"/>
    <cellStyle name="똿뗦먛귟 [0.00]_laroux" xfId="2002" xr:uid="{00000000-0005-0000-0000-0000D1070000}"/>
    <cellStyle name="똿뗦먛귟_laroux" xfId="2003" xr:uid="{00000000-0005-0000-0000-0000D2070000}"/>
    <cellStyle name="매" xfId="2004" xr:uid="{00000000-0005-0000-0000-0000D3070000}"/>
    <cellStyle name="매_02-포장-1" xfId="2005" xr:uid="{00000000-0005-0000-0000-0000D4070000}"/>
    <cellStyle name="메모 2" xfId="2006" xr:uid="{00000000-0005-0000-0000-0000D5070000}"/>
    <cellStyle name="믅됞 [0.00]_laroux" xfId="2007" xr:uid="{00000000-0005-0000-0000-0000D6070000}"/>
    <cellStyle name="믅됞_laroux" xfId="2008" xr:uid="{00000000-0005-0000-0000-0000D7070000}"/>
    <cellStyle name="배분" xfId="2009" xr:uid="{00000000-0005-0000-0000-0000D8070000}"/>
    <cellStyle name="백" xfId="2010" xr:uid="{00000000-0005-0000-0000-0000D9070000}"/>
    <cellStyle name="백 " xfId="2011" xr:uid="{00000000-0005-0000-0000-0000DA070000}"/>
    <cellStyle name="백분율" xfId="2012" builtinId="5"/>
    <cellStyle name="백분율 [△1]" xfId="2013" xr:uid="{00000000-0005-0000-0000-0000DC070000}"/>
    <cellStyle name="백분율 [△2]" xfId="2014" xr:uid="{00000000-0005-0000-0000-0000DD070000}"/>
    <cellStyle name="백분율 [0]" xfId="2015" xr:uid="{00000000-0005-0000-0000-0000DE070000}"/>
    <cellStyle name="백분율 [2]" xfId="2016" xr:uid="{00000000-0005-0000-0000-0000DF070000}"/>
    <cellStyle name="백분율 10" xfId="2017" xr:uid="{00000000-0005-0000-0000-0000E0070000}"/>
    <cellStyle name="백분율 10 2" xfId="2018" xr:uid="{00000000-0005-0000-0000-0000E1070000}"/>
    <cellStyle name="백분율 11" xfId="2019" xr:uid="{00000000-0005-0000-0000-0000E2070000}"/>
    <cellStyle name="백분율 12" xfId="2020" xr:uid="{00000000-0005-0000-0000-0000E3070000}"/>
    <cellStyle name="백분율 13" xfId="2021" xr:uid="{00000000-0005-0000-0000-0000E4070000}"/>
    <cellStyle name="백분율 14" xfId="2022" xr:uid="{00000000-0005-0000-0000-0000E5070000}"/>
    <cellStyle name="백분율 15" xfId="2023" xr:uid="{00000000-0005-0000-0000-0000E6070000}"/>
    <cellStyle name="백분율 16" xfId="2024" xr:uid="{00000000-0005-0000-0000-0000E7070000}"/>
    <cellStyle name="백분율 17" xfId="2025" xr:uid="{00000000-0005-0000-0000-0000E8070000}"/>
    <cellStyle name="백분율 18" xfId="2026" xr:uid="{00000000-0005-0000-0000-0000E9070000}"/>
    <cellStyle name="백분율 19" xfId="2027" xr:uid="{00000000-0005-0000-0000-0000EA070000}"/>
    <cellStyle name="백분율 2" xfId="2028" xr:uid="{00000000-0005-0000-0000-0000EB070000}"/>
    <cellStyle name="백분율 20" xfId="2029" xr:uid="{00000000-0005-0000-0000-0000EC070000}"/>
    <cellStyle name="백분율 21" xfId="2030" xr:uid="{00000000-0005-0000-0000-0000ED070000}"/>
    <cellStyle name="백분율 22" xfId="2031" xr:uid="{00000000-0005-0000-0000-0000EE070000}"/>
    <cellStyle name="백분율 23" xfId="2032" xr:uid="{00000000-0005-0000-0000-0000EF070000}"/>
    <cellStyle name="백분율 24" xfId="2033" xr:uid="{00000000-0005-0000-0000-0000F0070000}"/>
    <cellStyle name="백분율 25" xfId="2034" xr:uid="{00000000-0005-0000-0000-0000F1070000}"/>
    <cellStyle name="백분율 26" xfId="2035" xr:uid="{00000000-0005-0000-0000-0000F2070000}"/>
    <cellStyle name="백분율 27" xfId="2036" xr:uid="{00000000-0005-0000-0000-0000F3070000}"/>
    <cellStyle name="백분율 28" xfId="2037" xr:uid="{00000000-0005-0000-0000-0000F4070000}"/>
    <cellStyle name="백분율 29" xfId="2038" xr:uid="{00000000-0005-0000-0000-0000F5070000}"/>
    <cellStyle name="백분율 3" xfId="2039" xr:uid="{00000000-0005-0000-0000-0000F6070000}"/>
    <cellStyle name="백분율 30" xfId="2040" xr:uid="{00000000-0005-0000-0000-0000F7070000}"/>
    <cellStyle name="백분율 31" xfId="2041" xr:uid="{00000000-0005-0000-0000-0000F8070000}"/>
    <cellStyle name="백분율 32" xfId="2042" xr:uid="{00000000-0005-0000-0000-0000F9070000}"/>
    <cellStyle name="백분율 33" xfId="2043" xr:uid="{00000000-0005-0000-0000-0000FA070000}"/>
    <cellStyle name="백분율 34" xfId="2044" xr:uid="{00000000-0005-0000-0000-0000FB070000}"/>
    <cellStyle name="백분율 35" xfId="2045" xr:uid="{00000000-0005-0000-0000-0000FC070000}"/>
    <cellStyle name="백분율 36" xfId="2046" xr:uid="{00000000-0005-0000-0000-0000FD070000}"/>
    <cellStyle name="백분율 37" xfId="2047" xr:uid="{00000000-0005-0000-0000-0000FE070000}"/>
    <cellStyle name="백분율 38" xfId="2048" xr:uid="{00000000-0005-0000-0000-0000FF070000}"/>
    <cellStyle name="백분율 39" xfId="2049" xr:uid="{00000000-0005-0000-0000-000000080000}"/>
    <cellStyle name="백분율 4" xfId="2050" xr:uid="{00000000-0005-0000-0000-000001080000}"/>
    <cellStyle name="백분율 40" xfId="2051" xr:uid="{00000000-0005-0000-0000-000002080000}"/>
    <cellStyle name="백분율 5" xfId="2052" xr:uid="{00000000-0005-0000-0000-000003080000}"/>
    <cellStyle name="백분율 6" xfId="2053" xr:uid="{00000000-0005-0000-0000-000004080000}"/>
    <cellStyle name="백분율 7" xfId="2054" xr:uid="{00000000-0005-0000-0000-000005080000}"/>
    <cellStyle name="백분율 8" xfId="2055" xr:uid="{00000000-0005-0000-0000-000006080000}"/>
    <cellStyle name="백분율 9" xfId="2056" xr:uid="{00000000-0005-0000-0000-000007080000}"/>
    <cellStyle name="백분율［△1］" xfId="2057" xr:uid="{00000000-0005-0000-0000-000008080000}"/>
    <cellStyle name="백분율［△2］" xfId="2058" xr:uid="{00000000-0005-0000-0000-000009080000}"/>
    <cellStyle name="범위" xfId="2059" xr:uid="{00000000-0005-0000-0000-00000A080000}"/>
    <cellStyle name="보통 2" xfId="2060" xr:uid="{00000000-0005-0000-0000-00000B080000}"/>
    <cellStyle name="凤준" xfId="2061" xr:uid="{00000000-0005-0000-0000-00000C080000}"/>
    <cellStyle name="뷭?" xfId="2062" xr:uid="{00000000-0005-0000-0000-00000D080000}"/>
    <cellStyle name="선택영역 가운데" xfId="2063" xr:uid="{00000000-0005-0000-0000-00000E080000}"/>
    <cellStyle name="선택영역의 가운데" xfId="2064" xr:uid="{00000000-0005-0000-0000-00000F080000}"/>
    <cellStyle name="선택영역의 가운데로" xfId="2065" xr:uid="{00000000-0005-0000-0000-000010080000}"/>
    <cellStyle name="선택영영" xfId="2066" xr:uid="{00000000-0005-0000-0000-000011080000}"/>
    <cellStyle name="설계서" xfId="2067" xr:uid="{00000000-0005-0000-0000-000012080000}"/>
    <cellStyle name="설명 텍스트 2" xfId="2068" xr:uid="{00000000-0005-0000-0000-000013080000}"/>
    <cellStyle name="셀 확인 2" xfId="2069" xr:uid="{00000000-0005-0000-0000-000014080000}"/>
    <cellStyle name="수량" xfId="2070" xr:uid="{00000000-0005-0000-0000-000015080000}"/>
    <cellStyle name="숨김" xfId="2071" xr:uid="{00000000-0005-0000-0000-000016080000}"/>
    <cellStyle name="숫자" xfId="2072" xr:uid="{00000000-0005-0000-0000-000017080000}"/>
    <cellStyle name="숫자 2" xfId="2073" xr:uid="{00000000-0005-0000-0000-000018080000}"/>
    <cellStyle name="숫자(R)" xfId="2074" xr:uid="{00000000-0005-0000-0000-000019080000}"/>
    <cellStyle name="숫자(R) 2" xfId="2075" xr:uid="{00000000-0005-0000-0000-00001A080000}"/>
    <cellStyle name="숫자1" xfId="2076" xr:uid="{00000000-0005-0000-0000-00001B080000}"/>
    <cellStyle name="숫자3" xfId="2077" xr:uid="{00000000-0005-0000-0000-00001C080000}"/>
    <cellStyle name="쉼표 [0]" xfId="2078" builtinId="6"/>
    <cellStyle name="쉼표 [0] 10" xfId="2079" xr:uid="{00000000-0005-0000-0000-00001E080000}"/>
    <cellStyle name="쉼표 [0] 10 2" xfId="2080" xr:uid="{00000000-0005-0000-0000-00001F080000}"/>
    <cellStyle name="쉼표 [0] 2" xfId="2081" xr:uid="{00000000-0005-0000-0000-000020080000}"/>
    <cellStyle name="쉼표 [0] 2 2" xfId="2082" xr:uid="{00000000-0005-0000-0000-000021080000}"/>
    <cellStyle name="쉼표 [0] 2 3" xfId="2083" xr:uid="{00000000-0005-0000-0000-000022080000}"/>
    <cellStyle name="쉼표 [0] 3" xfId="2084" xr:uid="{00000000-0005-0000-0000-000023080000}"/>
    <cellStyle name="쉼표 [0] 4" xfId="2085" xr:uid="{00000000-0005-0000-0000-000024080000}"/>
    <cellStyle name="쉼표 [0] 5" xfId="2086" xr:uid="{00000000-0005-0000-0000-000025080000}"/>
    <cellStyle name="쉼표 10" xfId="2087" xr:uid="{00000000-0005-0000-0000-000027080000}"/>
    <cellStyle name="쉼표 11" xfId="2088" xr:uid="{00000000-0005-0000-0000-000028080000}"/>
    <cellStyle name="쉼표 12" xfId="2089" xr:uid="{00000000-0005-0000-0000-000029080000}"/>
    <cellStyle name="쉼표 13" xfId="2090" xr:uid="{00000000-0005-0000-0000-00002A080000}"/>
    <cellStyle name="쉼표 14" xfId="2091" xr:uid="{00000000-0005-0000-0000-00002B080000}"/>
    <cellStyle name="쉼표 15" xfId="2092" xr:uid="{00000000-0005-0000-0000-00002C080000}"/>
    <cellStyle name="쉼표 16" xfId="2093" xr:uid="{00000000-0005-0000-0000-00002D080000}"/>
    <cellStyle name="쉼표 17" xfId="2094" xr:uid="{00000000-0005-0000-0000-00002E080000}"/>
    <cellStyle name="쉼표 18" xfId="2095" xr:uid="{00000000-0005-0000-0000-00002F080000}"/>
    <cellStyle name="쉼표 19" xfId="2096" xr:uid="{00000000-0005-0000-0000-000030080000}"/>
    <cellStyle name="쉼표 2" xfId="2097" xr:uid="{00000000-0005-0000-0000-000031080000}"/>
    <cellStyle name="쉼표 20" xfId="2098" xr:uid="{00000000-0005-0000-0000-000032080000}"/>
    <cellStyle name="쉼표 21" xfId="2099" xr:uid="{00000000-0005-0000-0000-000033080000}"/>
    <cellStyle name="쉼표 22" xfId="2100" xr:uid="{00000000-0005-0000-0000-000034080000}"/>
    <cellStyle name="쉼표 23" xfId="2101" xr:uid="{00000000-0005-0000-0000-000035080000}"/>
    <cellStyle name="쉼표 24" xfId="2102" xr:uid="{00000000-0005-0000-0000-000036080000}"/>
    <cellStyle name="쉼표 25" xfId="2103" xr:uid="{00000000-0005-0000-0000-000037080000}"/>
    <cellStyle name="쉼표 26" xfId="2104" xr:uid="{00000000-0005-0000-0000-000038080000}"/>
    <cellStyle name="쉼표 27" xfId="2105" xr:uid="{00000000-0005-0000-0000-000039080000}"/>
    <cellStyle name="쉼표 28" xfId="2106" xr:uid="{00000000-0005-0000-0000-00003A080000}"/>
    <cellStyle name="쉼표 29" xfId="2107" xr:uid="{00000000-0005-0000-0000-00003B080000}"/>
    <cellStyle name="쉼표 3" xfId="2108" xr:uid="{00000000-0005-0000-0000-00003C080000}"/>
    <cellStyle name="쉼표 30" xfId="2109" xr:uid="{00000000-0005-0000-0000-00003D080000}"/>
    <cellStyle name="쉼표 31" xfId="2110" xr:uid="{00000000-0005-0000-0000-00003E080000}"/>
    <cellStyle name="쉼표 32" xfId="2111" xr:uid="{00000000-0005-0000-0000-00003F080000}"/>
    <cellStyle name="쉼표 33" xfId="2112" xr:uid="{00000000-0005-0000-0000-000040080000}"/>
    <cellStyle name="쉼표 34" xfId="2113" xr:uid="{00000000-0005-0000-0000-000041080000}"/>
    <cellStyle name="쉼표 35" xfId="2114" xr:uid="{00000000-0005-0000-0000-000042080000}"/>
    <cellStyle name="쉼표 36" xfId="2115" xr:uid="{00000000-0005-0000-0000-000043080000}"/>
    <cellStyle name="쉼표 4" xfId="2116" xr:uid="{00000000-0005-0000-0000-000044080000}"/>
    <cellStyle name="쉼표 5" xfId="2117" xr:uid="{00000000-0005-0000-0000-000045080000}"/>
    <cellStyle name="쉼표 6" xfId="2118" xr:uid="{00000000-0005-0000-0000-000046080000}"/>
    <cellStyle name="쉼표 7" xfId="2119" xr:uid="{00000000-0005-0000-0000-000047080000}"/>
    <cellStyle name="쉼표 8" xfId="2120" xr:uid="{00000000-0005-0000-0000-000048080000}"/>
    <cellStyle name="쉼표 9" xfId="2121" xr:uid="{00000000-0005-0000-0000-000049080000}"/>
    <cellStyle name="스타일 1" xfId="2122" xr:uid="{00000000-0005-0000-0000-00004A080000}"/>
    <cellStyle name="스타일 1 2" xfId="2123" xr:uid="{00000000-0005-0000-0000-00004B080000}"/>
    <cellStyle name="스타일 2" xfId="2124" xr:uid="{00000000-0005-0000-0000-00004C080000}"/>
    <cellStyle name="스타일 3" xfId="2125" xr:uid="{00000000-0005-0000-0000-00004D080000}"/>
    <cellStyle name="스타일 4" xfId="2126" xr:uid="{00000000-0005-0000-0000-00004E080000}"/>
    <cellStyle name="안건회계법인" xfId="2127" xr:uid="{00000000-0005-0000-0000-00004F080000}"/>
    <cellStyle name="연결된 셀 2" xfId="2128" xr:uid="{00000000-0005-0000-0000-000050080000}"/>
    <cellStyle name="왼" xfId="2129" xr:uid="{00000000-0005-0000-0000-000051080000}"/>
    <cellStyle name="왼쪽2" xfId="2130" xr:uid="{00000000-0005-0000-0000-000052080000}"/>
    <cellStyle name="왼쪽5" xfId="2131" xr:uid="{00000000-0005-0000-0000-000053080000}"/>
    <cellStyle name="요약 2" xfId="2132" xr:uid="{00000000-0005-0000-0000-000054080000}"/>
    <cellStyle name="우괄호_박심배수구조물공" xfId="2133" xr:uid="{00000000-0005-0000-0000-000055080000}"/>
    <cellStyle name="우측양괄호" xfId="2134" xr:uid="{00000000-0005-0000-0000-000056080000}"/>
    <cellStyle name="원" xfId="2135" xr:uid="{00000000-0005-0000-0000-000057080000}"/>
    <cellStyle name="원_02 김제1-1공구(설계가1203입수)" xfId="2136" xr:uid="{00000000-0005-0000-0000-000058080000}"/>
    <cellStyle name="원_03기본및실시설계" xfId="2137" xr:uid="{00000000-0005-0000-0000-000059080000}"/>
    <cellStyle name="원_감곡 건축(양수장 관리사)보완최종" xfId="2138" xr:uid="{00000000-0005-0000-0000-00005A080000}"/>
    <cellStyle name="원_기초처리(북창제)" xfId="2139" xr:uid="{00000000-0005-0000-0000-00005B080000}"/>
    <cellStyle name="원_기초처리(신성제)" xfId="2140" xr:uid="{00000000-0005-0000-0000-00005C080000}"/>
    <cellStyle name="원_기초처리(용산제)" xfId="2141" xr:uid="{00000000-0005-0000-0000-00005D080000}"/>
    <cellStyle name="원_수양지구(원가계산서)" xfId="2142" xr:uid="{00000000-0005-0000-0000-00005E080000}"/>
    <cellStyle name="원_수양지구(총괄표)" xfId="2143" xr:uid="{00000000-0005-0000-0000-00005F080000}"/>
    <cellStyle name="원_칠원대산입찰내역서" xfId="2144" xr:uid="{00000000-0005-0000-0000-000060080000}"/>
    <cellStyle name="유1" xfId="2145" xr:uid="{00000000-0005-0000-0000-000061080000}"/>
    <cellStyle name="을지" xfId="2146" xr:uid="{00000000-0005-0000-0000-000062080000}"/>
    <cellStyle name="일반" xfId="2147" xr:uid="{00000000-0005-0000-0000-000063080000}"/>
    <cellStyle name="一般_GARMENT STEP FORM HK" xfId="2148" xr:uid="{00000000-0005-0000-0000-000064080000}"/>
    <cellStyle name="입력 2" xfId="2149" xr:uid="{00000000-0005-0000-0000-000065080000}"/>
    <cellStyle name="자리수" xfId="2150" xr:uid="{00000000-0005-0000-0000-000066080000}"/>
    <cellStyle name="자리수 - 유형1" xfId="2151" xr:uid="{00000000-0005-0000-0000-000067080000}"/>
    <cellStyle name="자리수 2" xfId="2152" xr:uid="{00000000-0005-0000-0000-000068080000}"/>
    <cellStyle name="자리수_본오~오목천 재설계 내역서" xfId="2153" xr:uid="{00000000-0005-0000-0000-000069080000}"/>
    <cellStyle name="자리수0" xfId="2154" xr:uid="{00000000-0005-0000-0000-00006A080000}"/>
    <cellStyle name="자리수0 2" xfId="2155" xr:uid="{00000000-0005-0000-0000-00006B080000}"/>
    <cellStyle name="정렬" xfId="2156" xr:uid="{00000000-0005-0000-0000-00006C080000}"/>
    <cellStyle name="정렬범위" xfId="2157" xr:uid="{00000000-0005-0000-0000-00006D080000}"/>
    <cellStyle name="정비" xfId="2158" xr:uid="{00000000-0005-0000-0000-00006E080000}"/>
    <cellStyle name="제곱" xfId="2159" xr:uid="{00000000-0005-0000-0000-00006F080000}"/>
    <cellStyle name="제목[1 줄]" xfId="2160" xr:uid="{00000000-0005-0000-0000-000070080000}"/>
    <cellStyle name="제목[2줄 아래]" xfId="2161" xr:uid="{00000000-0005-0000-0000-000071080000}"/>
    <cellStyle name="제목[2줄 위]" xfId="2162" xr:uid="{00000000-0005-0000-0000-000072080000}"/>
    <cellStyle name="제목1" xfId="2163" xr:uid="{00000000-0005-0000-0000-000073080000}"/>
    <cellStyle name="좋음 2" xfId="2164" xr:uid="{00000000-0005-0000-0000-000074080000}"/>
    <cellStyle name="좌괄호_박심배수구조물공" xfId="2165" xr:uid="{00000000-0005-0000-0000-000075080000}"/>
    <cellStyle name="좌측양괄호" xfId="2166" xr:uid="{00000000-0005-0000-0000-000076080000}"/>
    <cellStyle name="지정되지 않음" xfId="2167" xr:uid="{00000000-0005-0000-0000-000077080000}"/>
    <cellStyle name="千分位[0]_GARMENT STEP FORM HK" xfId="2168" xr:uid="{00000000-0005-0000-0000-000078080000}"/>
    <cellStyle name="千分位_GARMENT STEP FORM HK" xfId="2169" xr:uid="{00000000-0005-0000-0000-000079080000}"/>
    <cellStyle name="출력 2" xfId="2170" xr:uid="{00000000-0005-0000-0000-00007A080000}"/>
    <cellStyle name="측점" xfId="2171" xr:uid="{00000000-0005-0000-0000-00007B080000}"/>
    <cellStyle name="콤" xfId="2172" xr:uid="{00000000-0005-0000-0000-00007C080000}"/>
    <cellStyle name="콤_00설계예산서(계약)" xfId="2173" xr:uid="{00000000-0005-0000-0000-00007D080000}"/>
    <cellStyle name="콤_03기본및실시설계" xfId="2174" xr:uid="{00000000-0005-0000-0000-00007E080000}"/>
    <cellStyle name="콤_050511품셈(세부용)내역" xfId="2175" xr:uid="{00000000-0005-0000-0000-00007F080000}"/>
    <cellStyle name="콤_050511품셈(세부용)내역_입목축적조사" xfId="2176" xr:uid="{00000000-0005-0000-0000-000080080000}"/>
    <cellStyle name="콤_Book1" xfId="2177" xr:uid="{00000000-0005-0000-0000-000081080000}"/>
    <cellStyle name="콤_Book1_입목축적조사" xfId="2178" xr:uid="{00000000-0005-0000-0000-000082080000}"/>
    <cellStyle name="콤_공유수면매립도시관리계획및실시설계용역" xfId="2179" xr:uid="{00000000-0005-0000-0000-000083080000}"/>
    <cellStyle name="콤_관창일반산업단지 확장조성사업 개발계획(변경) 설계내역서(조달청)" xfId="2180" xr:uid="{00000000-0005-0000-0000-000084080000}"/>
    <cellStyle name="콤_문경내역(1127)" xfId="2181" xr:uid="{00000000-0005-0000-0000-000085080000}"/>
    <cellStyle name="콤_보은동부일반산단내역서-환경,재해,교통" xfId="2182" xr:uid="{00000000-0005-0000-0000-000086080000}"/>
    <cellStyle name="콤_사전재해영향성검토내역서(개발사업)" xfId="2183" xr:uid="{00000000-0005-0000-0000-000087080000}"/>
    <cellStyle name="콤_사전재해영향성검토내역서(개발사업)_입목축적조사" xfId="2184" xr:uid="{00000000-0005-0000-0000-000088080000}"/>
    <cellStyle name="콤_설계내역서(변경)_0303" xfId="2185" xr:uid="{00000000-0005-0000-0000-000089080000}"/>
    <cellStyle name="콤_설계예산서(설계)" xfId="2186" xr:uid="{00000000-0005-0000-0000-00008A080000}"/>
    <cellStyle name="콤_종천 제2농공단지 조성사업 기본계획및실시설계1" xfId="2187" xr:uid="{00000000-0005-0000-0000-00008B080000}"/>
    <cellStyle name="콤_종천제2농공단지기본계획내역서" xfId="2188" xr:uid="{00000000-0005-0000-0000-00008C080000}"/>
    <cellStyle name="콤_종천제2농공단지기본계획내역서_입목축적조사" xfId="2189" xr:uid="{00000000-0005-0000-0000-00008D080000}"/>
    <cellStyle name="콤_최종설계내역서" xfId="2190" xr:uid="{00000000-0005-0000-0000-00008E080000}"/>
    <cellStyle name="콤_최종설계내역서(변경)" xfId="2191" xr:uid="{00000000-0005-0000-0000-00008F080000}"/>
    <cellStyle name="콤마" xfId="2192" xr:uid="{00000000-0005-0000-0000-000090080000}"/>
    <cellStyle name="콤마 [" xfId="2193" xr:uid="{00000000-0005-0000-0000-000091080000}"/>
    <cellStyle name="콤마 [#]" xfId="2194" xr:uid="{00000000-0005-0000-0000-000092080000}"/>
    <cellStyle name="콤마 []" xfId="2195" xr:uid="{00000000-0005-0000-0000-000093080000}"/>
    <cellStyle name="콤마 [_03기본및실시설계" xfId="2196" xr:uid="{00000000-0005-0000-0000-000094080000}"/>
    <cellStyle name="콤마 [0]" xfId="2197" xr:uid="{00000000-0005-0000-0000-000095080000}"/>
    <cellStyle name="콤마 [0]_인제가면" xfId="2198" xr:uid="{00000000-0005-0000-0000-000096080000}"/>
    <cellStyle name="콤마 [0]기기자재비" xfId="2199" xr:uid="{00000000-0005-0000-0000-000097080000}"/>
    <cellStyle name="콤마 [2]" xfId="2200" xr:uid="{00000000-0005-0000-0000-000098080000}"/>
    <cellStyle name="콤마 [2] 2" xfId="2201" xr:uid="{00000000-0005-0000-0000-000099080000}"/>
    <cellStyle name="콤마 [금액]" xfId="2202" xr:uid="{00000000-0005-0000-0000-00009A080000}"/>
    <cellStyle name="콤마 [소수]" xfId="2203" xr:uid="{00000000-0005-0000-0000-00009B080000}"/>
    <cellStyle name="콤마 [수량]" xfId="2204" xr:uid="{00000000-0005-0000-0000-00009C080000}"/>
    <cellStyle name="콤마(1)" xfId="2205" xr:uid="{00000000-0005-0000-0000-00009D080000}"/>
    <cellStyle name="콤마[ ]" xfId="2206" xr:uid="{00000000-0005-0000-0000-00009E080000}"/>
    <cellStyle name="콤마[ ] 2" xfId="2207" xr:uid="{00000000-0005-0000-0000-00009F080000}"/>
    <cellStyle name="콤마[*]" xfId="2208" xr:uid="{00000000-0005-0000-0000-0000A0080000}"/>
    <cellStyle name="콤마[*] 2" xfId="2209" xr:uid="{00000000-0005-0000-0000-0000A1080000}"/>
    <cellStyle name="콤마[,]" xfId="2210" xr:uid="{00000000-0005-0000-0000-0000A2080000}"/>
    <cellStyle name="콤마[.]" xfId="2211" xr:uid="{00000000-0005-0000-0000-0000A3080000}"/>
    <cellStyle name="콤마[.] 2" xfId="2212" xr:uid="{00000000-0005-0000-0000-0000A4080000}"/>
    <cellStyle name="콤마[0]" xfId="2213" xr:uid="{00000000-0005-0000-0000-0000A5080000}"/>
    <cellStyle name="콤마[0] 2" xfId="2214" xr:uid="{00000000-0005-0000-0000-0000A6080000}"/>
    <cellStyle name="콤마_  종  합  " xfId="2215" xr:uid="{00000000-0005-0000-0000-0000A7080000}"/>
    <cellStyle name="통" xfId="2216" xr:uid="{00000000-0005-0000-0000-0000A8080000}"/>
    <cellStyle name="통_00설계예산서(계약)" xfId="2217" xr:uid="{00000000-0005-0000-0000-0000A9080000}"/>
    <cellStyle name="통_03기본및실시설계" xfId="2218" xr:uid="{00000000-0005-0000-0000-0000AA080000}"/>
    <cellStyle name="통_050511품셈(세부용)내역" xfId="2219" xr:uid="{00000000-0005-0000-0000-0000AB080000}"/>
    <cellStyle name="통_050511품셈(세부용)내역_입목축적조사" xfId="2220" xr:uid="{00000000-0005-0000-0000-0000AC080000}"/>
    <cellStyle name="통_Book1" xfId="2221" xr:uid="{00000000-0005-0000-0000-0000AD080000}"/>
    <cellStyle name="통_Book1_입목축적조사" xfId="2222" xr:uid="{00000000-0005-0000-0000-0000AE080000}"/>
    <cellStyle name="통_공유수면매립도시관리계획및실시설계용역" xfId="2223" xr:uid="{00000000-0005-0000-0000-0000AF080000}"/>
    <cellStyle name="통_관창일반산업단지 확장조성사업 개발계획(변경) 설계내역서(조달청)" xfId="2224" xr:uid="{00000000-0005-0000-0000-0000B0080000}"/>
    <cellStyle name="통_문경내역(1127)" xfId="2225" xr:uid="{00000000-0005-0000-0000-0000B1080000}"/>
    <cellStyle name="통_보은동부일반산단내역서-환경,재해,교통" xfId="2226" xr:uid="{00000000-0005-0000-0000-0000B2080000}"/>
    <cellStyle name="통_사전재해영향성검토내역서(개발사업)" xfId="2227" xr:uid="{00000000-0005-0000-0000-0000B3080000}"/>
    <cellStyle name="통_사전재해영향성검토내역서(개발사업)_입목축적조사" xfId="2228" xr:uid="{00000000-0005-0000-0000-0000B4080000}"/>
    <cellStyle name="통_설계내역서(변경)_0303" xfId="2229" xr:uid="{00000000-0005-0000-0000-0000B5080000}"/>
    <cellStyle name="통_설계예산서(설계)" xfId="2230" xr:uid="{00000000-0005-0000-0000-0000B6080000}"/>
    <cellStyle name="통_종천 제2농공단지 조성사업 기본계획및실시설계1" xfId="2231" xr:uid="{00000000-0005-0000-0000-0000B7080000}"/>
    <cellStyle name="통_종천제2농공단지기본계획내역서" xfId="2232" xr:uid="{00000000-0005-0000-0000-0000B8080000}"/>
    <cellStyle name="통_종천제2농공단지기본계획내역서_입목축적조사" xfId="2233" xr:uid="{00000000-0005-0000-0000-0000B9080000}"/>
    <cellStyle name="통_최종설계내역서" xfId="2234" xr:uid="{00000000-0005-0000-0000-0000BA080000}"/>
    <cellStyle name="통_최종설계내역서(변경)" xfId="2235" xr:uid="{00000000-0005-0000-0000-0000BB080000}"/>
    <cellStyle name="통화 [" xfId="2236" xr:uid="{00000000-0005-0000-0000-0000BC080000}"/>
    <cellStyle name="퍼센트" xfId="2237" xr:uid="{00000000-0005-0000-0000-0000BD080000}"/>
    <cellStyle name="퍼센트 2" xfId="2238" xr:uid="{00000000-0005-0000-0000-0000BE080000}"/>
    <cellStyle name="표" xfId="2239" xr:uid="{00000000-0005-0000-0000-0000BF080000}"/>
    <cellStyle name="표 2" xfId="2240" xr:uid="{00000000-0005-0000-0000-0000C0080000}"/>
    <cellStyle name="표_00설계예산서(계약)" xfId="2241" xr:uid="{00000000-0005-0000-0000-0000C1080000}"/>
    <cellStyle name="표_03기본및실시설계" xfId="2242" xr:uid="{00000000-0005-0000-0000-0000C2080000}"/>
    <cellStyle name="표_050511품셈(세부용)내역" xfId="2243" xr:uid="{00000000-0005-0000-0000-0000C3080000}"/>
    <cellStyle name="표_050511품셈(세부용)내역_입목축적조사" xfId="2244" xr:uid="{00000000-0005-0000-0000-0000C4080000}"/>
    <cellStyle name="표_Book1" xfId="2245" xr:uid="{00000000-0005-0000-0000-0000C5080000}"/>
    <cellStyle name="표_Book1_입목축적조사" xfId="2246" xr:uid="{00000000-0005-0000-0000-0000C6080000}"/>
    <cellStyle name="표_공유수면매립도시관리계획및실시설계용역" xfId="2247" xr:uid="{00000000-0005-0000-0000-0000C7080000}"/>
    <cellStyle name="표_관창일반산업단지 확장조성사업 개발계획(변경) 설계내역서(조달청)" xfId="2248" xr:uid="{00000000-0005-0000-0000-0000C8080000}"/>
    <cellStyle name="표_문경내역(1127)" xfId="2249" xr:uid="{00000000-0005-0000-0000-0000C9080000}"/>
    <cellStyle name="표_보은동부일반산단내역서-환경,재해,교통" xfId="2250" xr:uid="{00000000-0005-0000-0000-0000CA080000}"/>
    <cellStyle name="표_사전재해영향성검토내역서(개발사업)" xfId="2251" xr:uid="{00000000-0005-0000-0000-0000CB080000}"/>
    <cellStyle name="표_사전재해영향성검토내역서(개발사업)_입목축적조사" xfId="2252" xr:uid="{00000000-0005-0000-0000-0000CC080000}"/>
    <cellStyle name="표_설계내역서(변경)_0303" xfId="2253" xr:uid="{00000000-0005-0000-0000-0000CD080000}"/>
    <cellStyle name="표_설계예산서(설계)" xfId="2254" xr:uid="{00000000-0005-0000-0000-0000CE080000}"/>
    <cellStyle name="표_종천 제2농공단지 조성사업 기본계획및실시설계1" xfId="2255" xr:uid="{00000000-0005-0000-0000-0000CF080000}"/>
    <cellStyle name="표_종천제2농공단지기본계획내역서" xfId="2256" xr:uid="{00000000-0005-0000-0000-0000D0080000}"/>
    <cellStyle name="표_종천제2농공단지기본계획내역서_입목축적조사" xfId="2257" xr:uid="{00000000-0005-0000-0000-0000D1080000}"/>
    <cellStyle name="표_최종설계내역서" xfId="2258" xr:uid="{00000000-0005-0000-0000-0000D2080000}"/>
    <cellStyle name="표_최종설계내역서(변경)" xfId="2259" xr:uid="{00000000-0005-0000-0000-0000D3080000}"/>
    <cellStyle name="표준" xfId="0" builtinId="0"/>
    <cellStyle name="표준 11" xfId="2260" xr:uid="{00000000-0005-0000-0000-0000D5080000}"/>
    <cellStyle name="표준 2" xfId="2261" xr:uid="{00000000-0005-0000-0000-0000D6080000}"/>
    <cellStyle name="표준 2 2" xfId="2262" xr:uid="{00000000-0005-0000-0000-0000D7080000}"/>
    <cellStyle name="표준 2 3" xfId="2263" xr:uid="{00000000-0005-0000-0000-0000D8080000}"/>
    <cellStyle name="표준 2 3 2 2 2" xfId="2264" xr:uid="{00000000-0005-0000-0000-0000D9080000}"/>
    <cellStyle name="표준 3" xfId="2265" xr:uid="{00000000-0005-0000-0000-0000DA080000}"/>
    <cellStyle name="표준 3 2" xfId="2266" xr:uid="{00000000-0005-0000-0000-0000DB080000}"/>
    <cellStyle name="표준 3 3" xfId="2267" xr:uid="{00000000-0005-0000-0000-0000DC080000}"/>
    <cellStyle name="표준 4" xfId="2268" xr:uid="{00000000-0005-0000-0000-0000DD080000}"/>
    <cellStyle name="표준 4 2" xfId="2269" xr:uid="{00000000-0005-0000-0000-0000DE080000}"/>
    <cellStyle name="표준 5" xfId="2270" xr:uid="{00000000-0005-0000-0000-0000DF080000}"/>
    <cellStyle name="표준 6" xfId="2271" xr:uid="{00000000-0005-0000-0000-0000E0080000}"/>
    <cellStyle name="표준 7" xfId="2272" xr:uid="{00000000-0005-0000-0000-0000E1080000}"/>
    <cellStyle name="표준 8" xfId="2273" xr:uid="{00000000-0005-0000-0000-0000E2080000}"/>
    <cellStyle name="표준 9" xfId="2274" xr:uid="{00000000-0005-0000-0000-0000E3080000}"/>
    <cellStyle name="표준_090129합덕일반산업단지변경내역서" xfId="2275" xr:uid="{00000000-0005-0000-0000-0000E4080000}"/>
    <cellStyle name="표준_2004제1회추경" xfId="2276" xr:uid="{00000000-0005-0000-0000-0000E5080000}"/>
    <cellStyle name="標準_Akia(F）-8" xfId="2277" xr:uid="{00000000-0005-0000-0000-0000E6080000}"/>
    <cellStyle name="표준_Book1" xfId="2278" xr:uid="{00000000-0005-0000-0000-0000E7080000}"/>
    <cellStyle name="표준_관광지" xfId="2279" xr:uid="{00000000-0005-0000-0000-0000E8080000}"/>
    <cellStyle name="표준_기본계획(04.15)" xfId="2280" xr:uid="{00000000-0005-0000-0000-0000E9080000}"/>
    <cellStyle name="표준_내역서00-사전제외(부가)" xfId="2281" xr:uid="{00000000-0005-0000-0000-0000EB080000}"/>
    <cellStyle name="표준_서산-제2산단" xfId="2282" xr:uid="{00000000-0005-0000-0000-0000EC080000}"/>
    <cellStyle name="표준_양주시토질조사비" xfId="2283" xr:uid="{00000000-0005-0000-0000-0000EE080000}"/>
    <cellStyle name="표준_영주_도시계획도면&amp;미집행_0614_060201-태안설계내역서(1차분)" xfId="2284" xr:uid="{00000000-0005-0000-0000-0000EF080000}"/>
    <cellStyle name="표준_영주_도시계획도면&amp;미집행_0614_경산-도시관리계획(19만인) 설계내역서-031106" xfId="2285" xr:uid="{00000000-0005-0000-0000-0000F0080000}"/>
    <cellStyle name="표준_온천8통보도블럭보수공사" xfId="2286" xr:uid="{00000000-0005-0000-0000-0000F1080000}"/>
    <cellStyle name="표준_지구계획" xfId="2287" xr:uid="{00000000-0005-0000-0000-0000F2080000}"/>
    <cellStyle name="표준_토질조사" xfId="2288" xr:uid="{00000000-0005-0000-0000-0000F3080000}"/>
    <cellStyle name="표준1" xfId="2289" xr:uid="{00000000-0005-0000-0000-0000F4080000}"/>
    <cellStyle name="합계" xfId="2290" xr:uid="{00000000-0005-0000-0000-0000F5080000}"/>
    <cellStyle name="합산" xfId="2291" xr:uid="{00000000-0005-0000-0000-0000F6080000}"/>
    <cellStyle name="합산 2" xfId="2292" xr:uid="{00000000-0005-0000-0000-0000F7080000}"/>
    <cellStyle name="貨幣 [0]_GARMENT STEP FORM HK" xfId="2293" xr:uid="{00000000-0005-0000-0000-0000F8080000}"/>
    <cellStyle name="貨幣_GARMENT STEP FORM HK" xfId="2294" xr:uid="{00000000-0005-0000-0000-0000F9080000}"/>
    <cellStyle name="화폐기호" xfId="2295" xr:uid="{00000000-0005-0000-0000-0000FA080000}"/>
    <cellStyle name="화폐기호 2" xfId="2296" xr:uid="{00000000-0005-0000-0000-0000FB080000}"/>
    <cellStyle name="화폐기호 3" xfId="2297" xr:uid="{00000000-0005-0000-0000-0000FC080000}"/>
    <cellStyle name="화폐기호0" xfId="2298" xr:uid="{00000000-0005-0000-0000-0000FD080000}"/>
    <cellStyle name="화폐기호0 2" xfId="2299" xr:uid="{00000000-0005-0000-0000-0000FE080000}"/>
    <cellStyle name="회계" xfId="2300" xr:uid="{00000000-0005-0000-0000-0000FF080000}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5.xml"/><Relationship Id="rId34" Type="http://schemas.openxmlformats.org/officeDocument/2006/relationships/externalLink" Target="externalLinks/externalLink1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33" Type="http://schemas.openxmlformats.org/officeDocument/2006/relationships/externalLink" Target="externalLinks/externalLink17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32" Type="http://schemas.openxmlformats.org/officeDocument/2006/relationships/externalLink" Target="externalLinks/externalLink16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20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31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14.xml"/><Relationship Id="rId35" Type="http://schemas.openxmlformats.org/officeDocument/2006/relationships/externalLink" Target="externalLinks/externalLink19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DS\PROJECT\&#50689;&#51068;&#49888;&#54637;\&#50689;&#51068;&#49888;&#5463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HOL2000\DOWN\KDS\PROJECT\&#52628;%20&#54413;%20&#47161;\&#52628;&#54413;&#52572;&#5133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WINDOWS\9605G\DS-LOA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WORK/&#49345;&#48512;/steel/quantity/&#54665;&#52492;1&#4436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36;&#50669;&#49436;\2009\&#50668;&#51452;&#44400;\&#44151;&#44256;&#49910;&#51008;%20&#45433;&#49353;&#44277;&#44036;%20&#51312;&#49457;&#49324;&#50629;-3.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976;&#48337;&#49437;\Local%20Settings\Temporary%20Internet%20Files\Content.IE5\OLSZS70B\&#48120;&#50724;\&#50808;&#44397;&#51064;&#53804;&#51088;&#51648;&#50669;&#51652;&#51077;&#46020;&#47196;\3&#52264;%20&#49444;&#44228;&#48320;&#44221;\3&#52264;&#48516;&#48320;&#44221;&#45800;&#44032;&#49328;&#52636;&#49436;\&#54364;&#51648;&#49444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00;&#44032;&#49328;&#52636;\99&#45800;&#49328;~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5236;&#50669;&#49436;\&#44592;&#5145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02&#54364;&#51648;&#44228;&#54925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1&#54364;&#51648;&#54032;\&#47928;&#50504;&#49688;&#51221;\&#44256;&#49549;&#47928;&#5050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0500;&#49328;&#44256;&#52285;\&#49457;&#46160;R-A\&#54217;&#47732;&#44368;&#52264;&#47196;\&#50857;&#51648;&#48143;&#51648;&#51109;&#47932;\&#51064;&#54728;&#44032;\&#47928;&#44221;&#52572;&#51333;&#51064;&#54728;&#4403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laroux"/>
      <sheetName val="입찰안"/>
      <sheetName val="입찰안 (2)"/>
      <sheetName val="잔여공사"/>
      <sheetName val="적격점수"/>
      <sheetName val="자재인력"/>
      <sheetName val="1,2,3,4,5단위수량"/>
      <sheetName val="현장조사"/>
      <sheetName val="역T형"/>
      <sheetName val="MACRO(MCC)"/>
      <sheetName val="#REF"/>
      <sheetName val="견적의뢰"/>
      <sheetName val="갑"/>
      <sheetName val="산근"/>
      <sheetName val="준검 내역서"/>
      <sheetName val="A-LINE(수량)"/>
      <sheetName val="부하(성남)"/>
      <sheetName val="내역"/>
      <sheetName val="교각계산"/>
      <sheetName val="총괄내역서"/>
      <sheetName val="BID"/>
      <sheetName val="배수관공"/>
      <sheetName val="포장공"/>
      <sheetName val="Sheet1"/>
      <sheetName val="SG"/>
      <sheetName val="최적단면"/>
      <sheetName val="부대내역"/>
      <sheetName val="노무비"/>
      <sheetName val="기초코드"/>
      <sheetName val="EQUIPMENT -2"/>
      <sheetName val="3지구단위"/>
    </sheetNames>
    <sheetDataSet>
      <sheetData sheetId="0" refreshError="1">
        <row r="4">
          <cell r="P4" t="str">
            <v>/WDR~{DOWN 1}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우수받이"/>
      <sheetName val="Sheet1 (2)"/>
      <sheetName val="식재"/>
      <sheetName val="시설물"/>
      <sheetName val="식재출력용"/>
      <sheetName val="유지관리"/>
      <sheetName val="단가"/>
      <sheetName val="조명시설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진주방향"/>
      <sheetName val="단가일람"/>
      <sheetName val="조경일람"/>
      <sheetName val="내역"/>
      <sheetName val="데이타"/>
      <sheetName val="고양관재"/>
      <sheetName val="총괄내역서"/>
      <sheetName val="장비집계"/>
      <sheetName val="내역서(전기)"/>
      <sheetName val="해평견적"/>
      <sheetName val="일위대가목차"/>
      <sheetName val="가도공"/>
      <sheetName val="집계표"/>
      <sheetName val="관경고용테이프수집"/>
      <sheetName val="관경고용산근"/>
      <sheetName val="부대내역"/>
      <sheetName val="구조물철거타공정이월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일위대가표"/>
      <sheetName val="건축내역"/>
      <sheetName val="bearing"/>
      <sheetName val="연동내역"/>
      <sheetName val="SLAB"/>
      <sheetName val="고압수량(철거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터파기및재료"/>
      <sheetName val="관접합및부설"/>
      <sheetName val="#REF"/>
      <sheetName val="삭제및변경불가"/>
      <sheetName val="관급자재대"/>
      <sheetName val="1-4-2.관(약)"/>
      <sheetName val="비탈면보호공수량산출"/>
      <sheetName val="수안보-MBR1"/>
      <sheetName val="Sheet5"/>
      <sheetName val="법면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상부집계표"/>
      <sheetName val="8.PILE  (돌출)"/>
      <sheetName val="★도급내역(2공구)"/>
      <sheetName val="날개벽(시점좌측)"/>
      <sheetName val="5.정산서"/>
      <sheetName val="Total"/>
      <sheetName val="설계명세서"/>
      <sheetName val="nys"/>
      <sheetName val="식재인부"/>
      <sheetName val="2003상반기노임기준"/>
      <sheetName val="가점"/>
      <sheetName val="index"/>
      <sheetName val="etc"/>
      <sheetName val="data"/>
      <sheetName val="슬래브(유곡)"/>
      <sheetName val="자료"/>
      <sheetName val="교각1"/>
      <sheetName val="산출근거"/>
      <sheetName val="요율"/>
      <sheetName val="설계조건"/>
      <sheetName val="견적대비표"/>
      <sheetName val="공사개요"/>
      <sheetName val="guard(mac)"/>
      <sheetName val="전차선로 물량표"/>
      <sheetName val="한강운반비"/>
      <sheetName val="자재"/>
      <sheetName val="공통(20-91)"/>
      <sheetName val="토공 total"/>
      <sheetName val="실행예산"/>
      <sheetName val="금액"/>
      <sheetName val="원가"/>
      <sheetName val="집수정(600-700)"/>
      <sheetName val="총괄내역서(설계)"/>
      <sheetName val="계산서(곡선부)"/>
      <sheetName val="포장재료집계표"/>
      <sheetName val="입찰"/>
      <sheetName val="현경"/>
      <sheetName val="4차원가계산서"/>
      <sheetName val="L형 옹벽"/>
      <sheetName val="우배수"/>
      <sheetName val="계산식"/>
      <sheetName val="6PILE  (돌출)"/>
      <sheetName val="정부노임단가"/>
      <sheetName val="토공연장"/>
      <sheetName val="노임단가"/>
      <sheetName val="자재단가_사급"/>
      <sheetName val="중기적산목록"/>
      <sheetName val="수지표"/>
      <sheetName val="셀명"/>
      <sheetName val="공사"/>
      <sheetName val="-치수표(곡선부)"/>
      <sheetName val="값"/>
      <sheetName val="신당동집계표"/>
      <sheetName val="데리네이타현황"/>
      <sheetName val="우각부보강"/>
      <sheetName val="설 계"/>
      <sheetName val="8.석축단위(H=1.5M)"/>
      <sheetName val="FOB발"/>
      <sheetName val="POOM_MOTO"/>
      <sheetName val="CON'C"/>
      <sheetName val="BD"/>
      <sheetName val="증감내역서"/>
      <sheetName val="BOX"/>
      <sheetName val="노임단가(2009.상)"/>
      <sheetName val="10.1 중기기초단가"/>
      <sheetName val="ilch"/>
      <sheetName val="기초입력 DATA"/>
      <sheetName val="JUCK"/>
      <sheetName val="용역비내역-진짜"/>
      <sheetName val="세금자료"/>
      <sheetName val="노임"/>
      <sheetName val="수로BOX"/>
      <sheetName val="차수별내역서"/>
      <sheetName val="맨홀수량산출"/>
      <sheetName val="L_RPTB02_01"/>
      <sheetName val="토공집계"/>
      <sheetName val="중기조종사 단위단가"/>
      <sheetName val="인건비"/>
      <sheetName val="70%"/>
      <sheetName val="MOTOR"/>
      <sheetName val="내역서갑지"/>
      <sheetName val="내역서을지"/>
      <sheetName val="실행대비"/>
      <sheetName val="P-산#1-1(WOWA1)"/>
      <sheetName val="설계예산서"/>
      <sheetName val="예산내역서"/>
      <sheetName val="단위단가"/>
      <sheetName val="5.모델링"/>
      <sheetName val="고유코드_설계"/>
      <sheetName val="CODE"/>
      <sheetName val="설비"/>
      <sheetName val="내역서단가산출용"/>
      <sheetName val="원가계산"/>
      <sheetName val="BID"/>
      <sheetName val="잡비계산"/>
      <sheetName val="개산공사비"/>
      <sheetName val="석축설면"/>
      <sheetName val="법면설면"/>
      <sheetName val="석축단"/>
      <sheetName val="법면수집"/>
      <sheetName val="설계내역"/>
      <sheetName val="지급자재"/>
      <sheetName val="기초단가"/>
      <sheetName val="말뚝지지력산정"/>
      <sheetName val="T13(P68~72,78)"/>
      <sheetName val="산근터빈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집수정단위수량600 "/>
      <sheetName val="S.중기사용료"/>
      <sheetName val="입력란"/>
      <sheetName val="가감수량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단가조사서"/>
      <sheetName val="[고양관재.XLSŝ보차도경계석집계표(종)"/>
      <sheetName val="설계예시"/>
      <sheetName val="백호우계수"/>
      <sheetName val="조건표"/>
      <sheetName val="Cost bd-&quot;A&quot;"/>
      <sheetName val="ABUT수량-A1"/>
      <sheetName val="조명율표"/>
      <sheetName val="기계경비(시간당)"/>
      <sheetName val="램머"/>
      <sheetName val="안전시설(수집)"/>
      <sheetName val="안전시설"/>
      <sheetName val="INPUT"/>
      <sheetName val="기본일위"/>
      <sheetName val="중기사용료"/>
      <sheetName val="이름정의"/>
      <sheetName val="초기화면"/>
      <sheetName val="공사요율"/>
      <sheetName val="물가자료"/>
      <sheetName val="일반수량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APT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자재단가"/>
      <sheetName val="수목표준대가"/>
      <sheetName val="일위대가 "/>
      <sheetName val="자압"/>
      <sheetName val="손익분석"/>
      <sheetName val="1-1"/>
      <sheetName val="깨기 총괄"/>
      <sheetName val="교각계산"/>
      <sheetName val="기본단가표"/>
      <sheetName val="노임단가명세표"/>
      <sheetName val="단가적용기준"/>
      <sheetName val="일위대가(가설)"/>
      <sheetName val="일위산출"/>
      <sheetName val="건축내역서"/>
      <sheetName val="설비내역서"/>
      <sheetName val="전기내역서"/>
      <sheetName val="아파트 내역"/>
      <sheetName val="공사비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A-4"/>
      <sheetName val="매입세율"/>
      <sheetName val="단가및재료비"/>
      <sheetName val="물가대비표"/>
      <sheetName val="교대(A1-A2)"/>
      <sheetName val="전기일위대가"/>
      <sheetName val="통관-유입(벌어짐)유출(도수)"/>
      <sheetName val="원가계산 (2)"/>
      <sheetName val="입찰견적보고서"/>
      <sheetName val="기초자료입력"/>
      <sheetName val="노무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40단가산출서"/>
      <sheetName val="40집계"/>
      <sheetName val="감시비교(자동제어비교)"/>
      <sheetName val="인부노임"/>
      <sheetName val="참고사항"/>
      <sheetName val="근로자자료입력"/>
      <sheetName val="토사(PE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산출"/>
      <sheetName val="파일의이용"/>
      <sheetName val="전기실(고압)"/>
      <sheetName val="HVAC"/>
      <sheetName val="대로근거"/>
      <sheetName val="중로근거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조건"/>
      <sheetName val="COPING"/>
      <sheetName val="원형1호맨홀토공수량"/>
      <sheetName val="토적표"/>
      <sheetName val="배수공수집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대치판정"/>
      <sheetName val="전선 및 전선관"/>
      <sheetName val="실행내역"/>
      <sheetName val="D"/>
      <sheetName val="경비단가"/>
      <sheetName val="가시설단위수량"/>
      <sheetName val="SORCE1"/>
      <sheetName val="총괄표"/>
      <sheetName val="교각별철근수량집계표"/>
      <sheetName val="배수지집꓄표"/>
      <sheetName val="밀도포장수량집계표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97노임단가"/>
      <sheetName val="안정검토(온1)"/>
      <sheetName val="Macro(차단기)"/>
      <sheetName val="b_balju"/>
      <sheetName val="b_balju_cho"/>
      <sheetName val="시설물일위"/>
      <sheetName val="내역서1999.8최종"/>
      <sheetName val="기둥(원형)"/>
      <sheetName val="7.PILE  (돌출)"/>
      <sheetName val="상부공"/>
      <sheetName val="배수장토목공사비"/>
      <sheetName val="공사비증감"/>
      <sheetName val="깨기"/>
      <sheetName val="단면A-A(TR)"/>
      <sheetName val="1.설계조건"/>
      <sheetName val="도급"/>
      <sheetName val="Sheet17"/>
      <sheetName val="노견단위수량"/>
      <sheetName val="산출내역서"/>
      <sheetName val="설계"/>
      <sheetName val="위치조서"/>
      <sheetName val="개비온집계"/>
      <sheetName val="개비온 단위"/>
      <sheetName val="이토변실(A3-LINE)"/>
      <sheetName val="토목공사"/>
      <sheetName val="단면가정"/>
      <sheetName val="3.하중산정4.지지력"/>
      <sheetName val="2"/>
      <sheetName val="교사기준면적(초등)"/>
      <sheetName val="유입부"/>
      <sheetName val="SLAB&quot;1&quot;"/>
      <sheetName val="조작대(1연)"/>
      <sheetName val="이토변실"/>
      <sheetName val="인건비 "/>
      <sheetName val="전체철근집계"/>
      <sheetName val="철거산출근거"/>
      <sheetName val="기존도수로깨기"/>
      <sheetName val="부시수량"/>
      <sheetName val="wall"/>
      <sheetName val="단가산출내역(노임부분수정)"/>
      <sheetName val="공사명입력"/>
      <sheetName val="1,2공구원가계산서"/>
      <sheetName val="2공구산출내역"/>
      <sheetName val="1공구산출내역서"/>
      <sheetName val="원가계산서"/>
      <sheetName val="기초코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BQ(실행)"/>
      <sheetName val="총계"/>
      <sheetName val="일위대가(건축)"/>
      <sheetName val="인천성심병원"/>
      <sheetName val="맨홀수량집계"/>
      <sheetName val="3련 BOX"/>
      <sheetName val="평가데이터"/>
      <sheetName val="Sheet2"/>
      <sheetName val="외천교"/>
      <sheetName val="개별직종노임단가(2003.9)"/>
      <sheetName val="전기"/>
      <sheetName val="단가대비표"/>
      <sheetName val="2.고용보험료산출근거"/>
      <sheetName val="돌담교 상부수량"/>
      <sheetName val="신당동산출근거"/>
      <sheetName val="S0"/>
      <sheetName val="자압1"/>
      <sheetName val="공종목록표"/>
      <sheetName val="점자블럭산_x0002_"/>
      <sheetName val=""/>
      <sheetName val="산근"/>
      <sheetName val="cal"/>
      <sheetName val="관련자료입력"/>
      <sheetName val="장비일위대가2002하"/>
      <sheetName val="산업"/>
      <sheetName val="설명"/>
      <sheetName val="4차공사"/>
      <sheetName val="수자재단위당"/>
      <sheetName val="EP0618"/>
      <sheetName val="소비자가"/>
      <sheetName val="을"/>
      <sheetName val="영동(D)"/>
      <sheetName val="TOTAL_BOQ"/>
      <sheetName val="WORK"/>
      <sheetName val="단가비교표"/>
      <sheetName val="수량BOQ"/>
      <sheetName val="용소리교"/>
      <sheetName val="시가지우회도로공내역서"/>
      <sheetName val="7월11일"/>
      <sheetName val="목록"/>
      <sheetName val="CTEMCOST"/>
      <sheetName val="Macro1"/>
      <sheetName val="실행철강하도"/>
      <sheetName val="예산서"/>
      <sheetName val="서∼군(2)"/>
      <sheetName val="conclusion"/>
      <sheetName val="comparables"/>
      <sheetName val="Deduction"/>
      <sheetName val="other"/>
      <sheetName val="H-PILE수량집계"/>
      <sheetName val="1호맨홀토공"/>
      <sheetName val="내역갑지"/>
      <sheetName val="LP-S"/>
      <sheetName val="공사비 증감 내역서"/>
      <sheetName val="진천방향"/>
      <sheetName val="배수공 주요자재 집계표"/>
      <sheetName val="영업소산출근거"/>
      <sheetName val="제잡비계산"/>
      <sheetName val="1호맨홀가감수량"/>
      <sheetName val="가시설(TYPE-A)"/>
      <sheetName val="1-1평균터파기고(1)"/>
      <sheetName val="1호맨홀수량산출"/>
      <sheetName val="2차기성내역서"/>
      <sheetName val="계정"/>
      <sheetName val="골막이(야매)"/>
      <sheetName val="부하계산서"/>
      <sheetName val="ITEM"/>
      <sheetName val="갑지"/>
      <sheetName val="투찰"/>
      <sheetName val="내역서01"/>
      <sheetName val="마산방향"/>
      <sheetName val="마산방향철근집계"/>
      <sheetName val="DATA1"/>
      <sheetName val="계림(함평)"/>
      <sheetName val="계림(장성)"/>
      <sheetName val="내역서적용수량"/>
      <sheetName val="강교(Sub)"/>
      <sheetName val="부하(성남)"/>
      <sheetName val="구동"/>
      <sheetName val="용수량(생활용수)"/>
      <sheetName val="공구"/>
      <sheetName val="동일대내"/>
      <sheetName val="노무비 근거"/>
      <sheetName val="원가입력"/>
      <sheetName val="투자비"/>
      <sheetName val="조성원가DATA"/>
      <sheetName val="사업비"/>
      <sheetName val="경  비 "/>
      <sheetName val="노무비"/>
      <sheetName val="역T형"/>
      <sheetName val="견적"/>
      <sheetName val="관경결정"/>
      <sheetName val="전등설비"/>
      <sheetName val="Y-WORK"/>
      <sheetName val="구체"/>
      <sheetName val="좌측날개벽"/>
      <sheetName val="우측날개벽"/>
      <sheetName val="수압시험수집"/>
      <sheetName val="수압시험산근"/>
      <sheetName val="2005(공무2)"/>
      <sheetName val="변수"/>
      <sheetName val="2.토목공사"/>
      <sheetName val="계장 품셈표"/>
      <sheetName val="심사물량"/>
      <sheetName val="심사계산"/>
      <sheetName val="5.2.6~7공사요율"/>
      <sheetName val="EACT10"/>
      <sheetName val="COVER"/>
      <sheetName val="송장"/>
      <sheetName val="철근정산"/>
      <sheetName val="재료비단가"/>
      <sheetName val="경산"/>
      <sheetName val="인건-측정"/>
      <sheetName val="관급자재"/>
      <sheetName val="지수적용공사비내역서"/>
      <sheetName val="DATA 입력란"/>
      <sheetName val="철근총괄집계표"/>
      <sheetName val="물가시세"/>
      <sheetName val="경상비"/>
      <sheetName val="철콘"/>
      <sheetName val="입찰안"/>
      <sheetName val="오수관연장산출"/>
      <sheetName val="수량"/>
      <sheetName val="옹벽(수량)"/>
      <sheetName val="1.우편집중내역서"/>
      <sheetName val="3BL공동구 수량"/>
      <sheetName val="안정계산"/>
      <sheetName val="단면검토"/>
      <sheetName val="대비"/>
      <sheetName val="s"/>
      <sheetName val="Macro(전선)"/>
      <sheetName val="토목(대안)"/>
      <sheetName val="토목내역서"/>
      <sheetName val="원가계산하도"/>
      <sheetName val="토량1-1"/>
      <sheetName val="계약서"/>
      <sheetName val="원가서"/>
      <sheetName val="전기단가조사서"/>
      <sheetName val="토공_total"/>
      <sheetName val="도장"/>
      <sheetName val="결정단가"/>
      <sheetName val="구간별"/>
      <sheetName val="단가산출"/>
      <sheetName val="고상실행"/>
      <sheetName val="SPC노임(5월)"/>
      <sheetName val="맨홀수량산출(A-LINE)"/>
      <sheetName val="수량총"/>
      <sheetName val="토공총"/>
      <sheetName val="견적서을지"/>
      <sheetName val="SG"/>
      <sheetName val="충주"/>
      <sheetName val="암거공"/>
      <sheetName val="큰다리교깨기"/>
      <sheetName val="총괄 내역서"/>
      <sheetName val="효성CB 1P기초"/>
      <sheetName val="직공비"/>
      <sheetName val="type-F"/>
      <sheetName val="A1-DATA"/>
      <sheetName val="단면"/>
      <sheetName val="FB25JN"/>
      <sheetName val="전력구구조물산근"/>
      <sheetName val="소상 &quot;1&quot;"/>
      <sheetName val="공비대비"/>
      <sheetName val="단면 (2)"/>
      <sheetName val="매입세"/>
      <sheetName val="조정금액결과표 (차수별)"/>
      <sheetName val="pier(각형)"/>
      <sheetName val="용수량_생활용수_"/>
      <sheetName val="࠶IĂ_x0000_嫗ऀࠀ"/>
      <sheetName val="역T형(H=6.0) (2)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음봉방향"/>
      <sheetName val="교대"/>
      <sheetName val="남평내역"/>
      <sheetName val="사업총괄"/>
      <sheetName val="비계공사"/>
      <sheetName val="예산명세서"/>
      <sheetName val="자료입력"/>
      <sheetName val="기본"/>
      <sheetName val="unitpric"/>
      <sheetName val="중기사용료산출근거"/>
      <sheetName val="단가산출2"/>
      <sheetName val="단가 및 재료비"/>
      <sheetName val="수입"/>
      <sheetName val="공사비내역서"/>
      <sheetName val="상반기손익차2총괄"/>
      <sheetName val="기본Data"/>
      <sheetName val="공통가설"/>
      <sheetName val="명세서"/>
      <sheetName val="빗물받이(910-510-410)"/>
      <sheetName val="우수"/>
      <sheetName val="경율산정.XLS"/>
      <sheetName val="3연box"/>
      <sheetName val="산출1"/>
      <sheetName val="청천내"/>
      <sheetName val="접합 및 부설 "/>
      <sheetName val="1.설계기준"/>
      <sheetName val="기계경비적용기준"/>
      <sheetName val="NAV000"/>
      <sheetName val="우수공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일반공사"/>
      <sheetName val="공량산출서"/>
      <sheetName val="직접경비"/>
      <sheetName val="직접인건비"/>
      <sheetName val="내역총괄"/>
      <sheetName val="하수급견적대비"/>
      <sheetName val="버스운행안내"/>
      <sheetName val="예방접종계획"/>
      <sheetName val="근태계획서"/>
      <sheetName val="간지 (세)"/>
      <sheetName val="ITB COST"/>
      <sheetName val="자재대"/>
      <sheetName val="단가입력"/>
      <sheetName val="4.중기단가산출"/>
      <sheetName val="1.물가시세표"/>
      <sheetName val="지수"/>
      <sheetName val="이티입력"/>
      <sheetName val="품목"/>
      <sheetName val="산출근거1"/>
      <sheetName val="이토밸브실수량집계(D600)"/>
      <sheetName val="6호기"/>
      <sheetName val="노임단가 (2)"/>
      <sheetName val="쌍송교"/>
      <sheetName val="실행내역 "/>
      <sheetName val="자재수량"/>
      <sheetName val="본체"/>
      <sheetName val="실행"/>
      <sheetName val="단위중량"/>
      <sheetName val="참고자료"/>
      <sheetName val="기술자자료입력"/>
      <sheetName val="주현(해보)"/>
      <sheetName val="주현(영광)"/>
      <sheetName val="차도조도계산"/>
      <sheetName val="현장관리비 산출내역"/>
      <sheetName val="일위목록"/>
      <sheetName val="천방교접속"/>
      <sheetName val="대포2교접속"/>
      <sheetName val="총_구조물공"/>
      <sheetName val="방음벽기초"/>
      <sheetName val="1호인버트수량"/>
      <sheetName val="적용단위길이"/>
      <sheetName val="종배수관면벽신"/>
      <sheetName val="종배수관(신)"/>
      <sheetName val="2)관접합"/>
      <sheetName val="을지총괄"/>
      <sheetName val="신호등일위대가"/>
      <sheetName val="CT "/>
      <sheetName val="터널조도"/>
      <sheetName val="신우"/>
      <sheetName val="I.설계조건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SPEC"/>
      <sheetName val="가시설수량"/>
      <sheetName val="기초공"/>
      <sheetName val="토적(3차분)"/>
      <sheetName val="토량운반계산"/>
      <sheetName val="교대(A1)"/>
      <sheetName val="준검 내역서"/>
      <sheetName val="noyim"/>
      <sheetName val="단"/>
      <sheetName val="교량하부공"/>
      <sheetName val="Help"/>
      <sheetName val="국산화"/>
      <sheetName val="토공(우물통,기타) "/>
      <sheetName val="배수내역"/>
      <sheetName val="간선계산"/>
      <sheetName val="노임단가(2008_x0000__x0000_畸"/>
      <sheetName val="노임단가(2008.상)"/>
      <sheetName val="단가결정"/>
      <sheetName val="노무단가"/>
      <sheetName val="구의33고"/>
      <sheetName val="기계상세"/>
      <sheetName val="G.R300경비"/>
      <sheetName val="매설지선굴착"/>
      <sheetName val="적현로"/>
      <sheetName val="기계경비산출기준"/>
      <sheetName val="중기일위대가"/>
      <sheetName val="포장공"/>
      <sheetName val="배수공1"/>
      <sheetName val="소도3교"/>
      <sheetName val="신광초조도계선사업"/>
      <sheetName val="군남내역서"/>
      <sheetName val="지장물C"/>
      <sheetName val="2000양배"/>
      <sheetName val="2호맨홀공제수량"/>
      <sheetName val="특수선일위대가"/>
      <sheetName val="공문(신)"/>
      <sheetName val="건축일위"/>
      <sheetName val="그라우팅일위"/>
      <sheetName val="상세"/>
      <sheetName val="GT 1050x650"/>
      <sheetName val="설계예산2"/>
      <sheetName val="증감대비"/>
      <sheetName val="96보완계획7.12"/>
      <sheetName val="6-1. 관개량조서"/>
      <sheetName val="99노임기준"/>
      <sheetName val="약품공급2"/>
      <sheetName val="SLA_x0002_"/>
      <sheetName val="각종양식"/>
      <sheetName val="하중계산"/>
      <sheetName val="공사 총괄 내역서"/>
      <sheetName val="역T형교대(말뚝기초)"/>
      <sheetName val="Graph (LGEN)"/>
      <sheetName val="out_prog"/>
      <sheetName val="선적schedule (2)"/>
      <sheetName val="토목원가계산"/>
      <sheetName val="제출내역 (2)"/>
      <sheetName val="전체내역"/>
      <sheetName val="공용시설내역"/>
      <sheetName val="매입"/>
      <sheetName val="공사비예산서(토목분)"/>
      <sheetName val="취수탑"/>
      <sheetName val="표준건축비"/>
      <sheetName val="ASCEandUBC"/>
      <sheetName val="토공개요"/>
      <sheetName val="토공(1)"/>
      <sheetName val="견적단가"/>
      <sheetName val="참조"/>
      <sheetName val="참조(2)"/>
      <sheetName val="을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산정표"/>
      <sheetName val="변경내역"/>
      <sheetName val="7-2"/>
      <sheetName val="PumpSpec"/>
      <sheetName val="공사비_NDE"/>
      <sheetName val="단가(자재)"/>
      <sheetName val="단가(노임)"/>
      <sheetName val="기초목록"/>
      <sheetName val="actual"/>
      <sheetName val="합계"/>
      <sheetName val="FAB별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하중조건(평상시)"/>
      <sheetName val="INTRO."/>
      <sheetName val="제품"/>
      <sheetName val="토공정보"/>
      <sheetName val="TYPE-1"/>
      <sheetName val="단위수량(출력X)"/>
      <sheetName val="수량집계"/>
      <sheetName val="elecdtla"/>
      <sheetName val="매쌈適/"/>
      <sheetName val="트렌치집계"/>
      <sheetName val="대창(함평)"/>
      <sheetName val="대창(장성)"/>
      <sheetName val="대창(함평)-창열"/>
      <sheetName val="2000전체분"/>
      <sheetName val="2000년1차"/>
      <sheetName val="FOOTING단면력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입력"/>
      <sheetName val="옹벽"/>
      <sheetName val="연결임시"/>
      <sheetName val="고시단가"/>
      <sheetName val="01"/>
      <sheetName val="차도부연장현황"/>
      <sheetName val="가로등설치"/>
      <sheetName val="토공A"/>
      <sheetName val="포설list원본"/>
      <sheetName val="중기목록"/>
      <sheetName val="중기내역"/>
      <sheetName val="구역화물"/>
      <sheetName val="세부내역(직접인건비)"/>
      <sheetName val="세부내역(직접경비)"/>
      <sheetName val="1공구"/>
      <sheetName val="횡배수관재료-"/>
      <sheetName val="계산서(직선부)"/>
      <sheetName val="콘크리트측구연장"/>
      <sheetName val="-배수구조물공토공"/>
      <sheetName val="토적표(2차기성)"/>
      <sheetName val="1. 설계조건 2.단면가정 3. 하중계산"/>
      <sheetName val="종배수단위_CON기초"/>
      <sheetName val="산근목록"/>
      <sheetName val="기준표"/>
      <sheetName val="COA-17"/>
      <sheetName val="C-18"/>
      <sheetName val="토목주소"/>
      <sheetName val="프랜트면허"/>
      <sheetName val="U-TYPE(1)"/>
      <sheetName val="LOPCALC"/>
      <sheetName val="단가 (2)"/>
      <sheetName val="일위대가-2"/>
      <sheetName val="일위대가-1"/>
      <sheetName val="고양리"/>
      <sheetName val="삼곡리"/>
      <sheetName val="영천리"/>
      <sheetName val="기계경비일람"/>
      <sheetName val="4.2유효폭의 계산"/>
      <sheetName val="01.10월"/>
      <sheetName val="시중노임단가"/>
      <sheetName val="소방"/>
      <sheetName val="회사기초자료"/>
      <sheetName val="시험비"/>
      <sheetName val="공종단가목록"/>
      <sheetName val="건설기계가격"/>
      <sheetName val="CON기초"/>
      <sheetName val="설비동거푸집"/>
      <sheetName val="설비동기타"/>
      <sheetName val="3.공통공사대비"/>
      <sheetName val="자재코드"/>
      <sheetName val="배수공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참조-(2)"/>
      <sheetName val="Macro2"/>
      <sheetName val="기계경비"/>
      <sheetName val="DATA2"/>
      <sheetName val="일위대가단가표"/>
      <sheetName val="기둥"/>
      <sheetName val="저판(버림100)"/>
      <sheetName val="98수문일위"/>
      <sheetName val="신길1동"/>
      <sheetName val="설계서(7)"/>
      <sheetName val="개거산출내역"/>
      <sheetName val="Site Expenses"/>
      <sheetName val="SRC-B3U2"/>
      <sheetName val="개별직종노임단가(2005.1)"/>
      <sheetName val="자재집게표 "/>
      <sheetName val="용량(1-2)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중기대수1"/>
      <sheetName val="시험수량1"/>
      <sheetName val="삼보지질"/>
      <sheetName val="기계경비시간당손료목록"/>
      <sheetName val="4.고용보험"/>
      <sheetName val="3.고용보험료산출근거"/>
      <sheetName val="판"/>
      <sheetName val="준공평가"/>
      <sheetName val="화설내"/>
      <sheetName val="N賃率-職"/>
      <sheetName val="제경비율"/>
      <sheetName val="수목단가"/>
      <sheetName val="시설수량표"/>
      <sheetName val="식재수량표"/>
      <sheetName val="개별지가"/>
      <sheetName val="최종계약서"/>
      <sheetName val="이름표"/>
      <sheetName val="조사자료"/>
      <sheetName val="수주현황2월"/>
      <sheetName val="영업총괄"/>
      <sheetName val="영업권1114"/>
      <sheetName val="GRACE"/>
      <sheetName val="토지사정조서"/>
      <sheetName val="안산기계장치"/>
      <sheetName val="건물"/>
      <sheetName val="조도계산서 (도서)"/>
      <sheetName val="TABLE01"/>
      <sheetName val="도면명"/>
      <sheetName val="가시설공개요"/>
      <sheetName val="자판실행"/>
      <sheetName val="Baby일위대가"/>
      <sheetName val="001"/>
      <sheetName val="품셈TABLE"/>
      <sheetName val="입력데이터"/>
      <sheetName val="구조물"/>
      <sheetName val="VST재료산출"/>
      <sheetName val="(A)내역서"/>
      <sheetName val="공종"/>
      <sheetName val="8.설치품셈"/>
      <sheetName val="Sheet16 (2)"/>
      <sheetName val="배수관집계"/>
      <sheetName val="계화배수"/>
      <sheetName val="L형옹벽단위수량(35)"/>
      <sheetName val="J01"/>
      <sheetName val="중기상찠"/>
      <sheetName val="1.수인터널"/>
      <sheetName val="STEEL BOX 단면설계(SEC.8)"/>
      <sheetName val="역사이펀평균높이"/>
      <sheetName val="하부철근수량"/>
      <sheetName val="MFAB"/>
      <sheetName val="MFRT"/>
      <sheetName val="MPKG"/>
      <sheetName val="MPRD"/>
      <sheetName val="공구원가계산"/>
      <sheetName val="산출내역서집계표"/>
      <sheetName val="설계기준"/>
      <sheetName val="5.지반반력계수"/>
      <sheetName val="순공사비"/>
      <sheetName val="와동25-3(변경)"/>
      <sheetName val="실행(ALT1)"/>
      <sheetName val="000000"/>
      <sheetName val="바닥판"/>
      <sheetName val="CABdata"/>
      <sheetName val="인원조직표"/>
      <sheetName val="에너지동"/>
      <sheetName val="거래처등록"/>
      <sheetName val="공사명등록"/>
      <sheetName val="은행코드"/>
      <sheetName val="내역1"/>
      <sheetName val="보차도경계석집계恜Ⅎᘀ霏"/>
      <sheetName val="96정변2"/>
      <sheetName val="220 (2)"/>
      <sheetName val="플랜트 설치"/>
      <sheetName val="날개벽"/>
      <sheetName val="암거단위"/>
      <sheetName val="횡 연장"/>
      <sheetName val="시멘트,모래집계"/>
      <sheetName val="JUCKEYK"/>
      <sheetName val="파이프류"/>
      <sheetName val="제직재"/>
      <sheetName val="설직재-1"/>
      <sheetName val="제-노임"/>
      <sheetName val="조도계산"/>
      <sheetName val="약품설비"/>
      <sheetName val="X17-TOTAL"/>
      <sheetName val="주공 갑지"/>
      <sheetName val="Front"/>
      <sheetName val="단위집계표"/>
      <sheetName val="통합"/>
      <sheetName val="200"/>
      <sheetName val="일반토공견적"/>
      <sheetName val="MW-S"/>
      <sheetName val="MW-BM"/>
      <sheetName val="TB-내역서"/>
      <sheetName val="계획금액"/>
      <sheetName val="5_모델링"/>
      <sheetName val="TYPE-A"/>
      <sheetName val="합계금액"/>
      <sheetName val="static.cal"/>
      <sheetName val="7단가"/>
      <sheetName val="단가산䐸"/>
      <sheetName val="단가산鄸"/>
      <sheetName val="2001년계약내력출력분"/>
      <sheetName val="1차기성분내력"/>
      <sheetName val="SIL98"/>
      <sheetName val="대정2공구"/>
      <sheetName val="정렬"/>
      <sheetName val="단가대비"/>
      <sheetName val="cable-data"/>
      <sheetName val="금속및금속창호"/>
      <sheetName val="직노"/>
      <sheetName val="UNIT"/>
      <sheetName val="공종별산출내역서"/>
      <sheetName val="archi(본사)"/>
      <sheetName val="본실행경비"/>
      <sheetName val="danga"/>
      <sheetName val="설계서(본관)"/>
      <sheetName val="단가조사서 (2)"/>
      <sheetName val="수량산출서"/>
      <sheetName val="예총"/>
      <sheetName val="원수조 거푸집"/>
      <sheetName val="원수조 기타"/>
      <sheetName val="재료단가"/>
      <sheetName val="구분자"/>
      <sheetName val="PIPE"/>
      <sheetName val="FLANGE"/>
      <sheetName val="VALVE"/>
      <sheetName val="참고"/>
      <sheetName val="포장복구집계"/>
      <sheetName val="원가data"/>
      <sheetName val="AS포장복구 "/>
      <sheetName val="음료실행"/>
      <sheetName val="여과지동"/>
      <sheetName val="기초자료"/>
      <sheetName val="아파트"/>
      <sheetName val="가시설"/>
      <sheetName val="투찰추정"/>
      <sheetName val="차선도색수량집계"/>
      <sheetName val="도로경계블럭연장조서"/>
      <sheetName val="원가계산서구조조정"/>
      <sheetName val="도로포장면적산출(1)"/>
      <sheetName val="피벗테이블데이터분석"/>
      <sheetName val="원가계산서(변경)"/>
      <sheetName val="중기손료"/>
      <sheetName val="견적서"/>
      <sheetName val="냉천부속동"/>
      <sheetName val="기준액"/>
      <sheetName val="금액결정"/>
      <sheetName val="관람석제출"/>
      <sheetName val="11.우각부 보강"/>
      <sheetName val="부대공Ⅱ"/>
      <sheetName val="공정표"/>
      <sheetName val="tggwan(mac)"/>
      <sheetName val="투찰가"/>
      <sheetName val="목포방향"/>
      <sheetName val="CABLE SIZE-3"/>
      <sheetName val="노무비단가"/>
      <sheetName val="연결관암거"/>
      <sheetName val="(전기)설계예산서"/>
      <sheetName val="SE-611"/>
      <sheetName val="남양주부대"/>
      <sheetName val="INFO"/>
      <sheetName val="목차"/>
      <sheetName val="환경기계공정표 (3)"/>
      <sheetName val="࠶IĂ"/>
      <sheetName val="UBC(WIND)"/>
      <sheetName val="노임단가(2009_상)"/>
      <sheetName val="10_1_중기기초단가"/>
      <sheetName val="2000,9월_일위"/>
      <sheetName val="수문일1"/>
      <sheetName val="덕전리"/>
      <sheetName val="공무2과"/>
      <sheetName val="특별교실"/>
      <sheetName val="부하놬졣/_x0000_"/>
      <sheetName val="부하⢬⌴　"/>
      <sheetName val="공정표첨부"/>
      <sheetName val="날개수량1.5"/>
      <sheetName val="연수동"/>
      <sheetName val="산출집계"/>
      <sheetName val="1. 조명내역서(조명설치)"/>
      <sheetName val="2. 조명내역서(조명자재)"/>
      <sheetName val="일위대가집계표"/>
      <sheetName val="일위_파일"/>
      <sheetName val="갑지(추정)"/>
      <sheetName val="이중벽PE관치수표"/>
      <sheetName val="건축명"/>
      <sheetName val="기계명"/>
      <sheetName val="전기명"/>
      <sheetName val="토목명"/>
      <sheetName val="단중표"/>
      <sheetName val="일일작업보고"/>
      <sheetName val="2.가정단면"/>
      <sheetName val="접속도로1"/>
      <sheetName val="공사비산출내역"/>
      <sheetName val="CONCRETE"/>
      <sheetName val="내역(원안-대안)"/>
      <sheetName val="설명서 "/>
      <sheetName val="분뇨"/>
      <sheetName val="토사(PE "/>
      <sheetName val="DAN"/>
      <sheetName val="지구단위계획"/>
      <sheetName val="광양 3기 유입수"/>
      <sheetName val="용집"/>
      <sheetName val="기계상쐄"/>
      <sheetName val="주형"/>
      <sheetName val="입력단가"/>
      <sheetName val="보도경계블럭"/>
      <sheetName val="개요"/>
      <sheetName val="L_RPTA05_목록"/>
      <sheetName val="화성태안9공구내역(실행)"/>
      <sheetName val="2.대외공문"/>
      <sheetName val="5.1 단가비교표(분전반)"/>
      <sheetName val="5.2 단가비교표(CCTV, 방송, 주차관제, 타워폴)"/>
      <sheetName val="3. 단위내역목록"/>
      <sheetName val="6. 인건비"/>
      <sheetName val="시설물기초"/>
      <sheetName val="해외"/>
      <sheetName val="pier-1"/>
      <sheetName val="날개벽수량표"/>
      <sheetName val="기초자료입橂"/>
      <sheetName val="교대(A_x0005__x0000__x0000__x0000_"/>
      <sheetName val="INPUT(덕도방향-시점)"/>
      <sheetName val="1안"/>
      <sheetName val="경비"/>
      <sheetName val="3.하중산정4.지耀⦓"/>
      <sheetName val="개인별조서"/>
      <sheetName val="[고양관재.XLS][고양관재.XLS]부하놬졣/_x0000_"/>
      <sheetName val="EQT-ESTN"/>
      <sheetName val="6공구(당초)"/>
      <sheetName val="A1"/>
      <sheetName val="자재목록"/>
      <sheetName val="단가목록"/>
      <sheetName val="교대(A닑"/>
      <sheetName val="단가조사-1"/>
      <sheetName val="단가조사-2"/>
      <sheetName val="암거 제원표-1단계"/>
      <sheetName val=" 상부공통집계(총괄)"/>
      <sheetName val="암거단위-1련"/>
      <sheetName val="빙장비사양"/>
      <sheetName val="장비사양"/>
      <sheetName val="단위량당중기"/>
      <sheetName val="기계가격"/>
      <sheetName val="정보"/>
      <sheetName val="연결관연장산출"/>
      <sheetName val="1차 내역서"/>
      <sheetName val="기본자료"/>
      <sheetName val="RangeObject"/>
      <sheetName val="업체별기성내역"/>
      <sheetName val="1000 DB구축 부표"/>
      <sheetName val="복선-직선"/>
      <sheetName val="점수계산1-2"/>
      <sheetName val="I一般比"/>
      <sheetName val="빙축열"/>
      <sheetName val="일위"/>
      <sheetName val="L-type"/>
      <sheetName val="106C0300"/>
      <sheetName val="장척총괄"/>
      <sheetName val="다곡2교"/>
      <sheetName val="공사요율산출표"/>
      <sheetName val="bi"/>
      <sheetName val="1련박스"/>
      <sheetName val="기초계산(Pmax)"/>
      <sheetName val="BSD (2)"/>
      <sheetName val="갱문및옹벽집계"/>
      <sheetName val="배수관산출"/>
      <sheetName val="ɬ_x0000_栀㞠_x0000__x0000_Ā_x0000_윈월"/>
      <sheetName val="수안보-M쁂㞔 "/>
      <sheetName val="ɬ"/>
      <sheetName val="2000.11월설계내역"/>
      <sheetName val="5지구단위"/>
      <sheetName val="21301동"/>
      <sheetName val="과천MAIN"/>
      <sheetName val="00상노임"/>
      <sheetName val="상계견적"/>
      <sheetName val="b"/>
      <sheetName val="SILICATE"/>
      <sheetName val="LEGEND"/>
      <sheetName val="내역서 "/>
      <sheetName val="예정공정표"/>
      <sheetName val="MBR9"/>
      <sheetName val="사진첩"/>
      <sheetName val="각형맨홀"/>
      <sheetName val="공사일위대가"/>
      <sheetName val="최적단면"/>
      <sheetName val="[고양관재.XLS]부하놬졣/_x0000_"/>
      <sheetName val="총괄"/>
      <sheetName val="정부노임"/>
      <sheetName val="현장관리비집계표"/>
      <sheetName val="조명일위"/>
      <sheetName val="제경비최종"/>
      <sheetName val="암거"/>
      <sheetName val="백호׉_x0000_缀"/>
      <sheetName val="woo(mac)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개거(철근,콘크리트)"/>
      <sheetName val="발주내역서"/>
      <sheetName val="단면치수"/>
      <sheetName val="집계"/>
      <sheetName val="설계명세서-2"/>
      <sheetName val="관람데ԯ_x0000_"/>
      <sheetName val="관람데뀀轔"/>
      <sheetName val="SLAB&quot;1P"/>
      <sheetName val="교대(A塀/墌/多"/>
      <sheetName val="SOR纘$헾"/>
      <sheetName val="중기기초자료"/>
      <sheetName val="계장_품셈표"/>
      <sheetName val="노임단가_(2)"/>
      <sheetName val="참조M"/>
      <sheetName val="자재단가비교표"/>
      <sheetName val="SLAB&quot;1_x0000_"/>
      <sheetName val="일반수량집계표"/>
      <sheetName val="교육종류"/>
      <sheetName val="D-623D"/>
      <sheetName val="BQ"/>
      <sheetName val="건설기계"/>
      <sheetName val="기초자재"/>
      <sheetName val="지장물닑⿬_x0005_"/>
      <sheetName val="물량집계"/>
      <sheetName val="Sheet3_(2)"/>
      <sheetName val="chart_update"/>
      <sheetName val="5_배수관로"/>
      <sheetName val="교대시점"/>
      <sheetName val="금액내역서"/>
      <sheetName val="입력DATA"/>
      <sheetName val="횡배수관토공수량"/>
      <sheetName val="시설일위"/>
      <sheetName val="9GNG운반"/>
      <sheetName val="MSG 수량"/>
      <sheetName val="C3"/>
      <sheetName val="동해title"/>
      <sheetName val="3지구단위"/>
      <sheetName val="등록자료"/>
      <sheetName val="상부수량(1)"/>
      <sheetName val="1호토공"/>
      <sheetName val="MYUN(MAC)"/>
      <sheetName val="식재가격"/>
      <sheetName val="식재총괄"/>
      <sheetName val="현장관리비"/>
      <sheetName val="뚝토공"/>
      <sheetName val="산근1,2"/>
      <sheetName val="내역서(기계)"/>
      <sheetName val="상수도토공집계표"/>
      <sheetName val="gvl"/>
      <sheetName val="당초계약"/>
      <sheetName val="평균터파기고(1-2,ASP)"/>
      <sheetName val="교각(P1)수량"/>
      <sheetName val="대가수량"/>
      <sheetName val="Data&amp;Result"/>
      <sheetName val="시점부교대"/>
      <sheetName val="3.바닥판설계"/>
      <sheetName val="수로단위수량"/>
      <sheetName val="콘_재료분리(1)"/>
      <sheetName val="4)유동표"/>
      <sheetName val="내역서변경성원"/>
      <sheetName val="구천"/>
      <sheetName val="흄관기초"/>
      <sheetName val="COST"/>
      <sheetName val="견적서-을지"/>
      <sheetName val="내역서(교량)전체"/>
      <sheetName val="1-1합"/>
      <sheetName val="1-1오"/>
      <sheetName val="1-1우"/>
      <sheetName val="ygd1-2"/>
      <sheetName val="ygr1-3"/>
      <sheetName val="ygr1-2"/>
      <sheetName val="ygr1-4"/>
      <sheetName val="2@ BOX"/>
      <sheetName val="투입집계표"/>
      <sheetName val="이형관재료표(A-L)"/>
      <sheetName val="장비단가(010427)"/>
      <sheetName val="9811"/>
      <sheetName val="BEND LOSS"/>
      <sheetName val="Sensitivity"/>
      <sheetName val="평가내역"/>
      <sheetName val="내#일산설치"/>
      <sheetName val="적정심사"/>
      <sheetName val="표지 (2)"/>
      <sheetName val="L형옹벽측구"/>
      <sheetName val="기성공제요청서"/>
      <sheetName val="조내역"/>
      <sheetName val="치수표"/>
      <sheetName val="주빔의 설계"/>
      <sheetName val="밸브설치"/>
      <sheetName val="특수기호강도거푸집"/>
      <sheetName val="장비"/>
      <sheetName val="카렌스센터계량기설치공사"/>
      <sheetName val="설계서을"/>
      <sheetName val="포장공제집계"/>
      <sheetName val="전기공사"/>
      <sheetName val="총괄표 "/>
      <sheetName val="000 단가"/>
      <sheetName val="내역(정지)"/>
      <sheetName val="96노임기준"/>
      <sheetName val="4.장비손료"/>
      <sheetName val="TIE-IN"/>
      <sheetName val="전기산출"/>
      <sheetName val="RPF_일반수량(35m)"/>
      <sheetName val="1_설계조건"/>
      <sheetName val="5_소재"/>
      <sheetName val="3_2_3차처리시설"/>
      <sheetName val="건축집계"/>
      <sheetName val="내역서적용수량 (지방도893)"/>
      <sheetName val="piping"/>
      <sheetName val="단가산출1"/>
      <sheetName val="옹벽1"/>
      <sheetName val="CRUDE RE-bar"/>
      <sheetName val="crude.SLAB RE-bar"/>
      <sheetName val="1"/>
      <sheetName val="철집"/>
      <sheetName val="지진시"/>
      <sheetName val="대총괄"/>
      <sheetName val="초"/>
      <sheetName val="9902"/>
      <sheetName val="장비일위대가2002상"/>
      <sheetName val="0.단가"/>
      <sheetName val="cpm챠트"/>
      <sheetName val="가격조사서"/>
      <sheetName val="직재"/>
      <sheetName val="국민연금표"/>
      <sheetName val="별표 "/>
      <sheetName val="철거현황"/>
      <sheetName val="기초일위"/>
      <sheetName val="식재일위"/>
      <sheetName val="기계내역서"/>
      <sheetName val="산출기준 (2)"/>
      <sheetName val="하천제원"/>
      <sheetName val="옹벽철근"/>
      <sheetName val="노단"/>
      <sheetName val="단산"/>
      <sheetName val="명세"/>
      <sheetName val="일대"/>
      <sheetName val="오정환"/>
      <sheetName val="guard(mac)_x0000__x0000__x0000__x0000__x0000__x0000__x0000__x0000__x0000__x0009__x0000_㣬ǚ_x0000__x0004__x0000__x0000__x0000__x0000__x0000__x0000_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1-최종안"/>
      <sheetName val="사업분석-분양가결정"/>
      <sheetName val="업무량"/>
      <sheetName val="전신환매도율"/>
      <sheetName val="설계예산"/>
      <sheetName val="계산중"/>
      <sheetName val="슬래브1"/>
      <sheetName val="3.바닥판  "/>
      <sheetName val="기종별 합계"/>
      <sheetName val="옥외등신설"/>
      <sheetName val="저케CV22신설"/>
      <sheetName val="저케CV38신설"/>
      <sheetName val="저케CV8신설"/>
      <sheetName val="접지3종"/>
      <sheetName val="설계변경원가계산총괄표"/>
      <sheetName val="공내역"/>
      <sheetName val="계측제어설비"/>
      <sheetName val="통계연보"/>
      <sheetName val="도록겼계조서"/>
      <sheetName val="노임,재료비"/>
      <sheetName val="수목데이타"/>
      <sheetName val="SAMPLE!"/>
      <sheetName val="보온자재단가표"/>
      <sheetName val="사다리"/>
      <sheetName val="설계총괄표"/>
      <sheetName val="TANK견적대지"/>
      <sheetName val="Sheet3"/>
      <sheetName val="45,46"/>
      <sheetName val="골조시행"/>
      <sheetName val="노임단가자료"/>
      <sheetName val="공정계획(내부계획25%,내부w.f)"/>
      <sheetName val="pvc vent"/>
      <sheetName val="설계가"/>
      <sheetName val="99총공사내역서"/>
      <sheetName val="지질조사"/>
      <sheetName val="M-MG1"/>
      <sheetName val="c_balju"/>
      <sheetName val="환경일위대가"/>
      <sheetName val="일반전기"/>
      <sheetName val="SULKEA"/>
      <sheetName val="토공계산서(부체도로)"/>
      <sheetName val="A2"/>
      <sheetName val="장비경비"/>
      <sheetName val="당초내역서"/>
      <sheetName val="방호벽"/>
      <sheetName val="낙석방지책"/>
      <sheetName val="RING WALL"/>
      <sheetName val="변화치수"/>
      <sheetName val="맨홀"/>
      <sheetName val="원가계산서(1공구)"/>
      <sheetName val="부대"/>
      <sheetName val="2-1. 경관조명 내역총괄표"/>
      <sheetName val="가로등기초"/>
      <sheetName val="PARAMETER"/>
      <sheetName val="H PILE수량"/>
      <sheetName val="링크해지용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백암비스타내역"/>
      <sheetName val="세목전체"/>
      <sheetName val="1월요청,실사(운용통보기준)"/>
      <sheetName val="FJ단가"/>
      <sheetName val="7.지층별제원"/>
      <sheetName val="매매"/>
      <sheetName val="마장"/>
      <sheetName val="보차도경계석수량"/>
      <sheetName val="A-8 PD(도로중앙)"/>
      <sheetName val="내역표지"/>
      <sheetName val="현장경비"/>
      <sheetName val="3_구조렀⎘"/>
      <sheetName val="3_구조堀⪟"/>
      <sheetName val="NOMUBI"/>
      <sheetName val="sw1"/>
      <sheetName val="내역(한신APT)"/>
      <sheetName val="진접"/>
      <sheetName val="스케즐"/>
      <sheetName val="인사자료총집계"/>
      <sheetName val="화재 탐지 설비"/>
      <sheetName val="S-F4301"/>
      <sheetName val="guard(mac)_x0000__x0000__x0000__x0000__x0000__x0000__x0000__x0000__x0000_ _x0000_㣬ǚ_x0000__x0004__x0000__x0000__x0000__x0000__x0000__x0000_"/>
      <sheetName val="노원열병합  건축공사기성내역서"/>
      <sheetName val="변경집계표"/>
      <sheetName val="13.접속슬래브"/>
      <sheetName val="목재동바리"/>
      <sheetName val="산출근거(가설도로_유_x0010__x0000_ఀ"/>
      <sheetName val="도로횡단-D300"/>
      <sheetName val="집수정"/>
      <sheetName val="일위대가︀ᇕ԰"/>
      <sheetName val="일위대가ﻎᇕ԰"/>
      <sheetName val="표  지"/>
      <sheetName val="단가및재료_x0000_"/>
      <sheetName val="IW-LIST"/>
      <sheetName val="토공총괄표"/>
      <sheetName val="양촌면도평리"/>
      <sheetName val="시멘트,모래,자갈 및 골재산출표1"/>
      <sheetName val="2선재"/>
      <sheetName val="작성방법"/>
      <sheetName val="에너지요금"/>
      <sheetName val="부안일위"/>
      <sheetName val="우수공,맨홀,집수정"/>
      <sheetName val="1ESC내역"/>
      <sheetName val="노임이"/>
      <sheetName val="실행내က"/>
      <sheetName val="공종단가"/>
      <sheetName val="3.골재원검토의견서 갑지"/>
      <sheetName val="견적서을"/>
      <sheetName val="공주-교대(A1)"/>
      <sheetName val="1SPAN"/>
      <sheetName val="30집계표"/>
      <sheetName val="단락전류-A"/>
      <sheetName val="기술자료 (광화문)"/>
      <sheetName val="가스"/>
      <sheetName val="광주운남을"/>
      <sheetName val="PAD TR보호대기초"/>
      <sheetName val="원내역"/>
      <sheetName val="내역서2안"/>
      <sheetName val="차선도색현황"/>
      <sheetName val="단가 "/>
      <sheetName val="횡배위치"/>
      <sheetName val="간접비"/>
      <sheetName val="전체토공집계표"/>
      <sheetName val="관로토공집계표"/>
      <sheetName val="토적집계표"/>
      <sheetName val="구조물토공집계표"/>
      <sheetName val="시점부맨홀토공"/>
      <sheetName val="종점부맨홀토공"/>
      <sheetName val="유입량"/>
      <sheetName val="내역서-2"/>
      <sheetName val="5CHBDC"/>
      <sheetName val="대림경상68억"/>
      <sheetName val="1.재료집계"/>
      <sheetName val="재료집계표(1)"/>
      <sheetName val="2.토공"/>
      <sheetName val="토공수량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공기"/>
      <sheetName val="토 적 표"/>
      <sheetName val="Price List"/>
      <sheetName val="산출근거(가설_x0005__x0000__x0000__x0000__x0000_园"/>
      <sheetName val="입상내역"/>
      <sheetName val="수압시_x0000__x0000__x0005_"/>
      <sheetName val="신고분기설정참고"/>
      <sheetName val="거래처자료등록"/>
      <sheetName val="EQ"/>
      <sheetName val="원가&amp;하도급원가"/>
      <sheetName val="[고양관재.XLS]교대(A塀/墌/多"/>
      <sheetName val="통관-유입(벌어짐)유출턀宲ԯ_x0000_"/>
      <sheetName val="통관-유입(벌어짐)유출ကど尀ど"/>
      <sheetName val="부대공수량산출"/>
      <sheetName val="일위대가Ⴐ_x0000_倀椨"/>
      <sheetName val="교대(A㏨+䃠ત汿"/>
      <sheetName val="교대(A汿せ_x0000__x0000_净"/>
      <sheetName val="b_ba㰀숦뀂"/>
      <sheetName val="b_baꜹ저"/>
      <sheetName val="예정(3)"/>
      <sheetName val="환율"/>
      <sheetName val="기집"/>
      <sheetName val="2000노임기준"/>
      <sheetName val="●수량(침구보관창고-21평)"/>
      <sheetName val="보정계수산정(1)"/>
      <sheetName val="보정계수산정(2)"/>
      <sheetName val="보정계수산정(3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setup"/>
      <sheetName val="아파트堀Ꮕ︀"/>
      <sheetName val="factor"/>
      <sheetName val="3.하중산정4.相_x0017_眼"/>
      <sheetName val="3.하중산정4.瞨7矬"/>
      <sheetName val="3.하중산정4.艨_x001f_헾"/>
      <sheetName val="3.하중산정4.稈(穌"/>
      <sheetName val="3.하중산정4._x0005__x0000_"/>
      <sheetName val="3.하중산정4.痘_x0018_瘜"/>
      <sheetName val="3.하중산정4.臘&quot;헾"/>
      <sheetName val="3.하중산정4.舘5艜"/>
      <sheetName val="3.하중산정4.茈3헾"/>
      <sheetName val="3.하중산정4.莨7菬"/>
      <sheetName val="3.하중산정4.헾⿸_x0005_"/>
      <sheetName val="3.하중산정4.苨$茬"/>
      <sheetName val="BOQ(전체)"/>
      <sheetName val="기둥(원退⹺"/>
      <sheetName val="일위대가Ⴐ"/>
      <sheetName val="교대(A_x0010_"/>
      <sheetName val="미결사항"/>
      <sheetName val="참조 (2)"/>
      <sheetName val="Sheet13"/>
      <sheetName val="Sheet14"/>
      <sheetName val="Sheet9"/>
      <sheetName val="원가계산서 "/>
      <sheetName val="공사설계"/>
      <sheetName val="교대(A헾⾅_x0005__x0000_"/>
      <sheetName val="교대(A苘.茜.헾"/>
      <sheetName val="교대(A興_x0017_艌_x0017_헾"/>
      <sheetName val="노임자재단가"/>
      <sheetName val="[고양관재.XLS][고양관재.XLS]교대(A塀/墌/多"/>
      <sheetName val="노임단가(인쇄제외)"/>
      <sheetName val="환율및유가"/>
      <sheetName val="교대(A賠ͅ峕ħ㉈"/>
      <sheetName val="교대(A賠ͅ峕ħ⬘"/>
      <sheetName val="대우단가(풍산)"/>
      <sheetName val="현관"/>
      <sheetName val="규준틀"/>
      <sheetName val="노임단가(2008"/>
      <sheetName val="당초"/>
      <sheetName val="역T형단위수량"/>
      <sheetName val="간접"/>
      <sheetName val="도장수량(하1)"/>
      <sheetName val="표층포설및다짐"/>
      <sheetName val="입력자료(노무비)"/>
      <sheetName val="해외(원화)"/>
      <sheetName val="Control"/>
      <sheetName val="분석투자 내역(광명)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A 견적"/>
      <sheetName val="횡배수관"/>
      <sheetName val="주요설비계산"/>
      <sheetName val="6.7.8.우물통"/>
      <sheetName val="총공사비집계표"/>
      <sheetName val="rate"/>
      <sheetName val="수량-양식"/>
      <sheetName val="하남내역"/>
      <sheetName val="단 box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TH VL, NC, DDHT Thanhphuoc"/>
      <sheetName val="토사(PE_x0009_"/>
      <sheetName val="부경대총괄내역서"/>
      <sheetName val="부대공자재집계표"/>
      <sheetName val="NAI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화산경계"/>
      <sheetName val="발주설계서(당초)"/>
      <sheetName val="제경비"/>
      <sheetName val="총집계표"/>
      <sheetName val="암거날개벽재료집계"/>
      <sheetName val="품셈 "/>
      <sheetName val="PAINT"/>
      <sheetName val="방화도료"/>
      <sheetName val="24.보증금"/>
      <sheetName val="DESIGN(77C-102A)-2"/>
      <sheetName val="DESIGN CRETERIA"/>
      <sheetName val="steel data sheet"/>
      <sheetName val="계산서"/>
      <sheetName val="DESIGN_CRETERIA"/>
      <sheetName val="수량산출A"/>
      <sheetName val="시행후면적"/>
      <sheetName val="수자재단위邰"/>
      <sheetName val="제수"/>
      <sheetName val="A"/>
      <sheetName val="수로집계"/>
      <sheetName val="형식 - 1-2-3"/>
      <sheetName val="참조-(1)"/>
      <sheetName val="교량전기"/>
      <sheetName val="공정량"/>
      <sheetName val="수량3"/>
      <sheetName val="포˘"/>
      <sheetName val="구간산출"/>
      <sheetName val="단면설계"/>
      <sheetName val="관일"/>
      <sheetName val="역T형(H=6.0)_x0005__x0000__x0000_"/>
      <sheetName val="재료"/>
      <sheetName val="STORAGE"/>
      <sheetName val="호표"/>
      <sheetName val="환경평가"/>
      <sheetName val="인구"/>
      <sheetName val="단면A-槰⍏ẞ_x0000_"/>
      <sheetName val="단면A-萀⌱ẞ_x0000_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1단계"/>
      <sheetName val="투찰금액"/>
      <sheetName val="횡배수관집현황(2공구)"/>
      <sheetName val="산출근거(가설도로__x0007__x0000_Ԁ_x0000_怀鍶"/>
      <sheetName val="평가_x0000__x0000_"/>
      <sheetName val="평가_x0000__x0000__x0005_"/>
      <sheetName val="기준"/>
      <sheetName val="NOV"/>
      <sheetName val="부재력정리"/>
      <sheetName val="WIND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calculation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현장"/>
      <sheetName val="기계공사"/>
      <sheetName val="Q&amp;pl-V"/>
      <sheetName val="BATCH"/>
      <sheetName val="동원인원"/>
      <sheetName val="4.말뚝설계"/>
      <sheetName val="MEXICO-C"/>
      <sheetName val="고가수조"/>
      <sheetName val="연습"/>
      <sheetName val="중기"/>
      <sheetName val="3차공사비요약"/>
      <sheetName val="잡철물"/>
      <sheetName val="범례표"/>
      <sheetName val="횡배수관설치현황"/>
      <sheetName val="토적기초자료"/>
      <sheetName val="교각별수량"/>
      <sheetName val="적용노임"/>
      <sheetName val="일반자재"/>
      <sheetName val="新철폐복2"/>
      <sheetName val="新철폐복3"/>
      <sheetName val="간접1"/>
      <sheetName val="CAB_OD"/>
      <sheetName val="호남2"/>
      <sheetName val="수량명세서"/>
      <sheetName val="80이상"/>
      <sheetName val="공사내역"/>
      <sheetName val="철거폐쇄현황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안정성검토"/>
      <sheetName val="이형관"/>
      <sheetName val="안전보건교육"/>
      <sheetName val="구조물공집계"/>
      <sheetName val="타기관"/>
      <sheetName val="단면A-໨̬톪Ý흸"/>
      <sheetName val="단면A-໨̬톪Ýᄘ"/>
      <sheetName val="TOTAL_x0000__x0000_Ԁ_x0000_"/>
      <sheetName val="20관리비율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소업1교"/>
      <sheetName val="Pjny"/>
      <sheetName val="옥룡잡비"/>
      <sheetName val="교대(A_x0000__x0000_Ā_x0000__x0005_"/>
      <sheetName val="제원입력"/>
      <sheetName val="사급자재"/>
      <sheetName val="Macro3"/>
      <sheetName val="최민영집계25"/>
      <sheetName val="총내역서"/>
      <sheetName val="TNHCHINH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집"/>
      <sheetName val="일위대가ვ_x0000_䀀衼"/>
      <sheetName val="내역(전체)"/>
      <sheetName val="도대하도변경최종정산조경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수리계산(2021)"/>
      <sheetName val="REACTION(USD지진시)"/>
      <sheetName val="REACTION(USE평시)"/>
      <sheetName val="(포장)BOQ-실적공사"/>
      <sheetName val="3.하중계산"/>
      <sheetName val="몰탈재료산출"/>
      <sheetName val="교대(A_x0000__x0000__x0000__x0000_㊀"/>
      <sheetName val="토공(완충)"/>
      <sheetName val="EJ"/>
      <sheetName val="기둥(하중)"/>
      <sheetName val="대공종"/>
      <sheetName val="정공공사"/>
      <sheetName val="단가산출서1"/>
      <sheetName val="신천3호용수로"/>
      <sheetName val="CC16-내역서"/>
      <sheetName val="측구터파기공수량집계"/>
      <sheetName val="배수공 시멘트 및 골재량 산출"/>
      <sheetName val="구조물터파기수량집계"/>
      <sheetName val="진ᦂⰀ"/>
      <sheetName val="임시정보시트"/>
      <sheetName val="기술부 VENDOR LIST"/>
      <sheetName val="본사업"/>
      <sheetName val="06 일위대가목록"/>
      <sheetName val="맨홀토공수량"/>
      <sheetName val="단가산출목록표"/>
      <sheetName val="1호철근량"/>
      <sheetName val="토적계산"/>
      <sheetName val="종배수관면벽구"/>
      <sheetName val="광산내역"/>
      <sheetName val="식재일위대가"/>
      <sheetName val="일위대가모듈"/>
      <sheetName val="수지예산"/>
      <sheetName val="부재치수입력"/>
      <sheetName val="매쌋蹩/"/>
      <sheetName val="수량총괄"/>
      <sheetName val="총재료집계(보)"/>
      <sheetName val="발신정보"/>
      <sheetName val="노무비(DB)"/>
      <sheetName val="산출및내역"/>
      <sheetName val="시점교대"/>
      <sheetName val="특2호부관하천산근"/>
      <sheetName val="산근(PE,300)"/>
      <sheetName val="특2호하천산근"/>
      <sheetName val="C.배수관공"/>
      <sheetName val="집계표1"/>
      <sheetName val="9509"/>
      <sheetName val="단가(1)"/>
      <sheetName val="TYPE1"/>
      <sheetName val="내역서(삼호)"/>
      <sheetName val="은평작업지시대장"/>
      <sheetName val="설계서"/>
      <sheetName val="라멘본체수량"/>
      <sheetName val="용산3(영광)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배수설비"/>
      <sheetName val="&lt;목록&gt;"/>
      <sheetName val="11-2.아파트내역"/>
      <sheetName val="손익분기점 데이터"/>
      <sheetName val="다이꾸"/>
      <sheetName val="단가산출서(기계)"/>
      <sheetName val="산수배수"/>
      <sheetName val="포_x0000__x0000_"/>
      <sheetName val="actua_x0000_"/>
      <sheetName val="POL6차-PIPING"/>
      <sheetName val="내역서 제출"/>
      <sheetName val="SVF715"/>
      <sheetName val="하수관로 포장철거 및 복구 자재 집계표 "/>
      <sheetName val="8-2.수량산출서_중형"/>
      <sheetName val="조달청적격심사"/>
      <sheetName val="소방일위 "/>
      <sheetName val="사유서"/>
      <sheetName val="0226"/>
      <sheetName val="기존구조물철거집계계표"/>
      <sheetName val="원계약서"/>
      <sheetName val="도면자료제출일정"/>
      <sheetName val="FAB_I"/>
      <sheetName val="2차"/>
      <sheetName val="3.하중"/>
      <sheetName val="예가표"/>
      <sheetName val="잡철단가대비"/>
      <sheetName val="DATA-UPS"/>
      <sheetName val="인수공규격"/>
      <sheetName val="2차총원가"/>
      <sheetName val="D-3109"/>
      <sheetName val="설계내역(2001)"/>
      <sheetName val="표준차도부연장집계-ASP"/>
      <sheetName val="보도포장연장조서-표준차도부"/>
      <sheetName val="표준차도부연장조서-ASP"/>
      <sheetName val="고재중량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문학간접"/>
      <sheetName val="공사원가계산"/>
      <sheetName val="포장수량"/>
      <sheetName val="과업별 상세(계산 1)"/>
      <sheetName val="COMPRESSOR"/>
      <sheetName val="activity"/>
      <sheetName val="SEISMIC"/>
      <sheetName val="Turki"/>
      <sheetName val="인월수표"/>
      <sheetName val="POOM_MOTO2"/>
      <sheetName val="교대(A垈$ሧ⼟_x0005_"/>
      <sheetName val="총수량집계표"/>
      <sheetName val="부하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현황"/>
      <sheetName val="BOQ"/>
      <sheetName val="Culvert"/>
      <sheetName val="제진기"/>
      <sheetName val="PIPE내역(FCN)"/>
      <sheetName val="맨홀_토공"/>
      <sheetName val="General Data"/>
      <sheetName val="제원.설계조건"/>
      <sheetName val="2021용량계산"/>
      <sheetName val="INPUT-DATA"/>
      <sheetName val="일위대가집계"/>
      <sheetName val="국공유지및사유지"/>
      <sheetName val="허용전류-IEC"/>
      <sheetName val="허용전류-IEC DATA"/>
      <sheetName val="1.2 Staff Schedule"/>
      <sheetName val="총원가.24"/>
      <sheetName val="BCPAB"/>
      <sheetName val="산근1(인건비)"/>
      <sheetName val="IMPEADENCE MAP 취수장"/>
      <sheetName val="1단계총괄내역서"/>
      <sheetName val="TARGET"/>
      <sheetName val="401"/>
      <sheetName val="내2"/>
      <sheetName val="giathanh1"/>
      <sheetName val="자재비산출"/>
      <sheetName val="조서"/>
      <sheetName val="배수계"/>
      <sheetName val="2-2직관자재산출서-A-LINE"/>
      <sheetName val="S1"/>
      <sheetName val="주요자재단가"/>
      <sheetName val="FCM"/>
      <sheetName val="기계설비"/>
      <sheetName val="철근단면적"/>
      <sheetName val="청하배수"/>
      <sheetName val="A(Rev.3)"/>
      <sheetName val="대3류 "/>
      <sheetName val="말뚝물량"/>
      <sheetName val="품셈(기초)"/>
      <sheetName val="관기성공.내"/>
      <sheetName val="TYPE별집계"/>
      <sheetName val="96.12"/>
      <sheetName val="견적조건"/>
      <sheetName val="일집"/>
      <sheetName val="VXXXXXXX"/>
      <sheetName val="직영(직영)"/>
      <sheetName val="U형측구"/>
      <sheetName val="50"/>
      <sheetName val="INPUTDATA"/>
      <sheetName val="수지"/>
      <sheetName val="포장총괄집계표"/>
      <sheetName val="좌측"/>
      <sheetName val="토적표(1)"/>
      <sheetName val="0"/>
      <sheetName val="연결관조서"/>
      <sheetName val="낙찰표"/>
      <sheetName val="원가계산(2)"/>
      <sheetName val="시멘트"/>
      <sheetName val="건설노임"/>
      <sheetName val="편입조서"/>
      <sheetName val="Assumptions"/>
      <sheetName val="TRE TABLE"/>
      <sheetName val="hp5월가격"/>
      <sheetName val="Template"/>
      <sheetName val="Initial Input Variable"/>
      <sheetName val="수식변수"/>
      <sheetName val="명세표"/>
      <sheetName val="지장물"/>
      <sheetName val="비용"/>
      <sheetName val="수목데이타 "/>
      <sheetName val="동관마찰손실표"/>
      <sheetName val="Lot1"/>
      <sheetName val="plan&amp;section of foundation"/>
      <sheetName val="design criteria"/>
      <sheetName val="일위대가(1)"/>
      <sheetName val="변품8-37"/>
      <sheetName val="Major"/>
      <sheetName val="Q-7100-001"/>
      <sheetName val="보할공정"/>
      <sheetName val="Ubeam"/>
      <sheetName val="환율표"/>
      <sheetName val="ASCE Tables"/>
      <sheetName val="static_cal"/>
      <sheetName val="11.자재단가"/>
      <sheetName val="기계내역"/>
      <sheetName val="현장유지관리비"/>
      <sheetName val="관급자재단가내역"/>
      <sheetName val="(4-2)열관류값-2"/>
      <sheetName val="직원수당"/>
      <sheetName val="간접비내역-1"/>
      <sheetName val="횡배수관집계"/>
      <sheetName val="(C)원내역"/>
      <sheetName val="기안"/>
      <sheetName val="진입부 단위수량"/>
      <sheetName val="기타공"/>
      <sheetName val="배수집계"/>
      <sheetName val="배수관공"/>
      <sheetName val="5Strand-장기처짐PCI"/>
      <sheetName val="토공산근"/>
      <sheetName val="경비집계"/>
      <sheetName val="구간공종"/>
      <sheetName val="실행(표지,갑,을)"/>
      <sheetName val="본선토공수량산출근거"/>
      <sheetName val="기자재대비표"/>
      <sheetName val="검측서"/>
      <sheetName val="합천내역"/>
      <sheetName val="2.단면가정"/>
      <sheetName val="시행예산"/>
      <sheetName val="변경원가서갑"/>
      <sheetName val="사진내용 입력"/>
      <sheetName val="역T형옹벽(3.0)"/>
      <sheetName val="2. 공원조도"/>
      <sheetName val="98년도 투자현황"/>
      <sheetName val="조경식재굴취"/>
      <sheetName val="조경유지관리"/>
      <sheetName val="인력터파기품"/>
      <sheetName val="컨테이너"/>
      <sheetName val="투입내역"/>
      <sheetName val="입력자료"/>
      <sheetName val="가로등 조도계산"/>
      <sheetName val="지구단위계획수립(공사수행)"/>
      <sheetName val="중기솔뇨"/>
      <sheetName val="공사비집계표(서해안고속도로)"/>
      <sheetName val="3.하중산정4.지_x0010__x0000_"/>
      <sheetName val="송라터널총괄"/>
      <sheetName val="JudgementForMultiFacility"/>
      <sheetName val="신호등일위대헾"/>
      <sheetName val="증감대비표"/>
      <sheetName val="정화조"/>
      <sheetName val="A4"/>
      <sheetName val="수수료율표"/>
      <sheetName val="본공사"/>
      <sheetName val="J直材4"/>
      <sheetName val="토지조서"/>
      <sheetName val="첨부1"/>
      <sheetName val="일위대가(노임수정(완),_자쌂ꬅ/_x0000_㠀þ_x0000__x0000_萀鶏쀚Ⱶ_x0000_"/>
      <sheetName val="일위대가(노임수정(완),_자쌉℅/_x0000__x0000_÷_x0000__x0000_儀遍ゾᩘ_x0000_"/>
      <sheetName val="단위수땭〒_x0005_"/>
      <sheetName val="보도단위수량"/>
      <sheetName val="사  업  비  수  지  예  산  서"/>
      <sheetName val="등급 별 단가표"/>
      <sheetName val="중기비"/>
      <sheetName val="H-pile(298x299)"/>
      <sheetName val="H-pile(250x250)"/>
      <sheetName val="물량표"/>
      <sheetName val="예산M12A"/>
      <sheetName val="용수개거 내역수량집계표"/>
      <sheetName val="직관 수량산출"/>
      <sheetName val="상호 및 계좌정보 정리건"/>
      <sheetName val="Sh罸 헾⽯"/>
      <sheetName val="단가조건(02년)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4">
          <cell r="B24" t="str">
            <v>수평곡관</v>
          </cell>
        </row>
      </sheetData>
      <sheetData sheetId="33">
        <row r="24">
          <cell r="B24" t="str">
            <v>수평곡관</v>
          </cell>
        </row>
      </sheetData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/>
      <sheetData sheetId="38">
        <row r="24">
          <cell r="B24" t="str">
            <v>수평곡관</v>
          </cell>
        </row>
      </sheetData>
      <sheetData sheetId="39">
        <row r="24">
          <cell r="B24" t="str">
            <v>수평곡관</v>
          </cell>
        </row>
      </sheetData>
      <sheetData sheetId="40">
        <row r="24">
          <cell r="B24" t="str">
            <v>수평곡관</v>
          </cell>
        </row>
      </sheetData>
      <sheetData sheetId="41">
        <row r="27">
          <cell r="D27">
            <v>0</v>
          </cell>
        </row>
      </sheetData>
      <sheetData sheetId="42">
        <row r="24">
          <cell r="B24" t="str">
            <v>수평곡관</v>
          </cell>
        </row>
      </sheetData>
      <sheetData sheetId="43">
        <row r="24">
          <cell r="B24" t="str">
            <v>수평곡관</v>
          </cell>
        </row>
      </sheetData>
      <sheetData sheetId="44">
        <row r="24">
          <cell r="B24" t="str">
            <v>수평곡관</v>
          </cell>
        </row>
      </sheetData>
      <sheetData sheetId="45">
        <row r="24">
          <cell r="B24" t="str">
            <v>수평곡관</v>
          </cell>
        </row>
      </sheetData>
      <sheetData sheetId="46">
        <row r="24">
          <cell r="B24" t="str">
            <v>수평곡관</v>
          </cell>
        </row>
      </sheetData>
      <sheetData sheetId="47">
        <row r="24">
          <cell r="B24" t="str">
            <v>수평곡관</v>
          </cell>
        </row>
      </sheetData>
      <sheetData sheetId="48"/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>
        <row r="24">
          <cell r="B24" t="str">
            <v>수평곡관</v>
          </cell>
        </row>
      </sheetData>
      <sheetData sheetId="65">
        <row r="24">
          <cell r="B24" t="str">
            <v>수평곡관</v>
          </cell>
        </row>
      </sheetData>
      <sheetData sheetId="66">
        <row r="27">
          <cell r="D27">
            <v>0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>
        <row r="24">
          <cell r="B24" t="str">
            <v>수평곡관</v>
          </cell>
        </row>
      </sheetData>
      <sheetData sheetId="70"/>
      <sheetData sheetId="71">
        <row r="24">
          <cell r="B24" t="str">
            <v>수평곡관</v>
          </cell>
        </row>
      </sheetData>
      <sheetData sheetId="72">
        <row r="24">
          <cell r="B24" t="str">
            <v>수평곡관</v>
          </cell>
        </row>
      </sheetData>
      <sheetData sheetId="73"/>
      <sheetData sheetId="74"/>
      <sheetData sheetId="75">
        <row r="24">
          <cell r="B24" t="str">
            <v>수평곡관</v>
          </cell>
        </row>
      </sheetData>
      <sheetData sheetId="76">
        <row r="24">
          <cell r="B24" t="str">
            <v>수평곡관</v>
          </cell>
        </row>
      </sheetData>
      <sheetData sheetId="77"/>
      <sheetData sheetId="78">
        <row r="27">
          <cell r="D27">
            <v>0</v>
          </cell>
        </row>
      </sheetData>
      <sheetData sheetId="79">
        <row r="27">
          <cell r="D27">
            <v>0</v>
          </cell>
        </row>
      </sheetData>
      <sheetData sheetId="80">
        <row r="27">
          <cell r="D27">
            <v>0</v>
          </cell>
        </row>
      </sheetData>
      <sheetData sheetId="81">
        <row r="27">
          <cell r="D27">
            <v>0</v>
          </cell>
        </row>
      </sheetData>
      <sheetData sheetId="82"/>
      <sheetData sheetId="83"/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>
        <row r="24">
          <cell r="I24">
            <v>0</v>
          </cell>
        </row>
      </sheetData>
      <sheetData sheetId="113">
        <row r="24">
          <cell r="B24" t="str">
            <v>수평곡관</v>
          </cell>
        </row>
      </sheetData>
      <sheetData sheetId="114">
        <row r="24">
          <cell r="B24" t="str">
            <v>수평곡관</v>
          </cell>
        </row>
      </sheetData>
      <sheetData sheetId="115">
        <row r="24">
          <cell r="I24">
            <v>0</v>
          </cell>
        </row>
      </sheetData>
      <sheetData sheetId="116">
        <row r="24">
          <cell r="I24">
            <v>0</v>
          </cell>
        </row>
      </sheetData>
      <sheetData sheetId="117">
        <row r="24">
          <cell r="I24">
            <v>0</v>
          </cell>
        </row>
      </sheetData>
      <sheetData sheetId="118"/>
      <sheetData sheetId="119">
        <row r="24">
          <cell r="I24">
            <v>0</v>
          </cell>
        </row>
      </sheetData>
      <sheetData sheetId="120"/>
      <sheetData sheetId="121"/>
      <sheetData sheetId="122">
        <row r="24">
          <cell r="I24">
            <v>0</v>
          </cell>
        </row>
      </sheetData>
      <sheetData sheetId="123">
        <row r="24">
          <cell r="I24">
            <v>0</v>
          </cell>
        </row>
      </sheetData>
      <sheetData sheetId="124">
        <row r="24">
          <cell r="I24">
            <v>0</v>
          </cell>
        </row>
      </sheetData>
      <sheetData sheetId="125">
        <row r="24">
          <cell r="I24">
            <v>0</v>
          </cell>
        </row>
      </sheetData>
      <sheetData sheetId="126" refreshError="1"/>
      <sheetData sheetId="127">
        <row r="24">
          <cell r="B24" t="str">
            <v>수평곡관</v>
          </cell>
        </row>
      </sheetData>
      <sheetData sheetId="128">
        <row r="24">
          <cell r="B24" t="str">
            <v>수평곡관</v>
          </cell>
        </row>
      </sheetData>
      <sheetData sheetId="129">
        <row r="24">
          <cell r="I24">
            <v>0</v>
          </cell>
        </row>
      </sheetData>
      <sheetData sheetId="130">
        <row r="24">
          <cell r="B24" t="str">
            <v>수평곡관</v>
          </cell>
        </row>
      </sheetData>
      <sheetData sheetId="131">
        <row r="24">
          <cell r="B24" t="str">
            <v>수평곡관</v>
          </cell>
        </row>
      </sheetData>
      <sheetData sheetId="132">
        <row r="24">
          <cell r="B24" t="str">
            <v>수평곡관</v>
          </cell>
        </row>
      </sheetData>
      <sheetData sheetId="133">
        <row r="24">
          <cell r="B24" t="str">
            <v>수평곡관</v>
          </cell>
        </row>
      </sheetData>
      <sheetData sheetId="134"/>
      <sheetData sheetId="135"/>
      <sheetData sheetId="136">
        <row r="24">
          <cell r="I24">
            <v>0</v>
          </cell>
        </row>
      </sheetData>
      <sheetData sheetId="137">
        <row r="24">
          <cell r="B24" t="str">
            <v>수평곡관</v>
          </cell>
        </row>
      </sheetData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>
        <row r="24">
          <cell r="B24" t="str">
            <v>수평곡관</v>
          </cell>
        </row>
      </sheetData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/>
      <sheetData sheetId="1717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/>
      <sheetData sheetId="2309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 refreshError="1"/>
      <sheetData sheetId="2426" refreshError="1"/>
      <sheetData sheetId="2427" refreshError="1"/>
      <sheetData sheetId="2428" refreshError="1"/>
      <sheetData sheetId="2429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음봉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기기리스트"/>
      <sheetName val="노무비"/>
      <sheetName val="집수정(600-700)"/>
      <sheetName val="#REF"/>
      <sheetName val="5.배수관로"/>
      <sheetName val="주요자재"/>
      <sheetName val="폐기물처리"/>
      <sheetName val="INTRO."/>
      <sheetName val="왕십리방향"/>
      <sheetName val="ABUT수량-A1"/>
      <sheetName val="고양관재"/>
      <sheetName val="DATA"/>
      <sheetName val="데이타"/>
      <sheetName val="신당동집계표"/>
      <sheetName val="TYPE-A"/>
      <sheetName val="토공정보"/>
      <sheetName val="대치판정"/>
      <sheetName val="우수공"/>
      <sheetName val="SG"/>
      <sheetName val="지수"/>
      <sheetName val="총괄내역서"/>
      <sheetName val="터파기및재료"/>
      <sheetName val="인건비"/>
      <sheetName val="일위대가목차"/>
      <sheetName val="일위대가(계측기설치)"/>
      <sheetName val="BID"/>
      <sheetName val="슬래브"/>
      <sheetName val="교대"/>
      <sheetName val="STEEL BOX 단면설계(SEC.8)"/>
      <sheetName val="설계조건"/>
      <sheetName val="원형1호맨홀토공수량"/>
      <sheetName val="(A)내역서"/>
      <sheetName val="1.설계조건"/>
      <sheetName val="일위대가"/>
      <sheetName val="수목표준대가"/>
      <sheetName val="포장공"/>
      <sheetName val="하수급견적대비"/>
      <sheetName val="내역서변경성원"/>
      <sheetName val="Total"/>
      <sheetName val="COVER"/>
      <sheetName val="S0"/>
      <sheetName val="수량산출"/>
      <sheetName val="Sheet1"/>
      <sheetName val="노임단가"/>
      <sheetName val="재료비"/>
      <sheetName val="설계서을"/>
      <sheetName val="제출내역 (2)"/>
      <sheetName val="6PILE  (돌출)"/>
      <sheetName val="5.정산서"/>
      <sheetName val="RangeObject"/>
      <sheetName val="단위수량산출"/>
      <sheetName val="FAB_I"/>
      <sheetName val="계수시트"/>
      <sheetName val="원가계산서"/>
      <sheetName val="공사개요"/>
      <sheetName val="종배수관"/>
      <sheetName val="교각1"/>
      <sheetName val="bm(CIcable)"/>
      <sheetName val="5.소재"/>
      <sheetName val="노무단가"/>
      <sheetName val="합계금액"/>
      <sheetName val="토사(PE)"/>
      <sheetName val="공토공단위당"/>
      <sheetName val="가도공"/>
      <sheetName val="APT"/>
      <sheetName val="CAL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설비"/>
      <sheetName val="제품"/>
      <sheetName val="기본단가표"/>
      <sheetName val="진주방향"/>
      <sheetName val="마산방향"/>
      <sheetName val="마산방향철근집계"/>
      <sheetName val="우각부보강"/>
      <sheetName val="시설일위"/>
      <sheetName val="자재단가"/>
      <sheetName val="guard(mac)"/>
      <sheetName val="80이상"/>
      <sheetName val="7단가"/>
      <sheetName val="A LINE"/>
      <sheetName val="수량산출서"/>
      <sheetName val="연결관산출조서"/>
      <sheetName val="C3"/>
      <sheetName val="static.cal"/>
      <sheetName val="G.R300경비"/>
      <sheetName val="HVAC"/>
      <sheetName val="맨홀수량"/>
      <sheetName val="전기"/>
      <sheetName val="구의33고"/>
      <sheetName val="tggwan(mac)"/>
      <sheetName val="단가"/>
      <sheetName val="기본자료"/>
      <sheetName val="예산명세서"/>
      <sheetName val="설계명세서"/>
      <sheetName val="자료입력"/>
      <sheetName val="노임"/>
      <sheetName val="인부노임"/>
      <sheetName val="식재가격"/>
      <sheetName val="식재총괄"/>
      <sheetName val="일위목록"/>
      <sheetName val="코드표"/>
      <sheetName val="기계상세"/>
      <sheetName val="내역서"/>
      <sheetName val="DAN"/>
      <sheetName val="광양 3기 유입수"/>
      <sheetName val="공사내역"/>
      <sheetName val="input"/>
      <sheetName val="1-1평균터파기고(1)"/>
      <sheetName val="요율"/>
      <sheetName val="SLAB&quot;1&quot;"/>
      <sheetName val="COPING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경계석"/>
      <sheetName val="JUCKEYK"/>
      <sheetName val="MOTOR"/>
      <sheetName val="산출근거"/>
      <sheetName val="부대내역"/>
      <sheetName val="SLAB"/>
      <sheetName val="단위수량(출력X)"/>
      <sheetName val="수량집계"/>
      <sheetName val="EQT-ESTN"/>
      <sheetName val="6공구(당초)"/>
      <sheetName val="COST"/>
      <sheetName val="산출내역서집계표"/>
      <sheetName val="EP0618"/>
      <sheetName val="현장관리비"/>
      <sheetName val="투찰가"/>
      <sheetName val="목포방향"/>
      <sheetName val="기둥"/>
      <sheetName val="저판(버림100)"/>
      <sheetName val="당초"/>
      <sheetName val="우수"/>
      <sheetName val="평균터파기고(1-2,ASP)"/>
      <sheetName val="TYPE-1"/>
      <sheetName val="입찰안"/>
      <sheetName val="건축내역"/>
      <sheetName val="토목"/>
      <sheetName val="남양주부대"/>
      <sheetName val="INFO"/>
      <sheetName val="뚝토공"/>
      <sheetName val="보차도경계석"/>
      <sheetName val="수안보-MBR1"/>
      <sheetName val="집계표"/>
      <sheetName val="CABLE SIZE-3"/>
      <sheetName val="연결관암거"/>
      <sheetName val="(전기)설계예산서"/>
      <sheetName val="SE-611"/>
      <sheetName val="3BL공동구 수량"/>
      <sheetName val="흄관기초"/>
      <sheetName val="표층포설및다짐"/>
      <sheetName val="MFAB"/>
      <sheetName val="MFRT"/>
      <sheetName val="MPKG"/>
      <sheetName val="MPRD"/>
      <sheetName val="新철폐복2"/>
      <sheetName val="新철폐복3"/>
      <sheetName val="동해title"/>
      <sheetName val="카렌스센터계량기설치공사"/>
      <sheetName val="정부노임단가"/>
      <sheetName val="일위대가표"/>
      <sheetName val="공통가설"/>
      <sheetName val="TIE-IN"/>
      <sheetName val="1호인버트수량"/>
      <sheetName val="단가비교표"/>
      <sheetName val="단면가정"/>
      <sheetName val="포장공제집계"/>
      <sheetName val="견적대비표"/>
      <sheetName val="MYUN(MAC)"/>
      <sheetName val="단가조사"/>
      <sheetName val="말뚝지지력산정"/>
      <sheetName val="목차"/>
      <sheetName val="기계경비"/>
      <sheetName val="용집"/>
      <sheetName val="대로근거"/>
      <sheetName val="중로근거"/>
      <sheetName val="8.PILE  (돌출)"/>
      <sheetName val="gvl"/>
      <sheetName val="인건비 "/>
      <sheetName val="당초계약"/>
      <sheetName val="등록자료"/>
      <sheetName val="지구단위계획"/>
      <sheetName val="시점부교대"/>
      <sheetName val="내역서(기계)"/>
      <sheetName val="3.하중"/>
      <sheetName val="기둥(원형)"/>
      <sheetName val="용량(1-2)"/>
      <sheetName val="3.바닥판설계"/>
      <sheetName val="해평견적"/>
      <sheetName val="우수받이"/>
      <sheetName val="Sheet1 (2)"/>
      <sheetName val="단가일람"/>
      <sheetName val="조경일람"/>
      <sheetName val="내역"/>
      <sheetName val="내역서(전기)"/>
      <sheetName val="관급자재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물가대비표"/>
      <sheetName val="1-4-2.관(약)"/>
      <sheetName val="고압수량(철거)"/>
      <sheetName val="날개벽(시점좌측)"/>
      <sheetName val="BD"/>
      <sheetName val="관접합및부설"/>
      <sheetName val="구조물철거타공정이월"/>
      <sheetName val="토공연장"/>
      <sheetName val="자재"/>
      <sheetName val="토공 total"/>
      <sheetName val="FOB발"/>
      <sheetName val="8.석축단위(H=1.5M)"/>
      <sheetName val="총괄내역서(설계)"/>
      <sheetName val="금액"/>
      <sheetName val="수지표"/>
      <sheetName val="셀명"/>
      <sheetName val="공사"/>
      <sheetName val="차수별내역서"/>
      <sheetName val="입찰"/>
      <sheetName val="현경"/>
      <sheetName val="법면단"/>
      <sheetName val="자료"/>
      <sheetName val="계산서(곡선부)"/>
      <sheetName val="증감내역서"/>
      <sheetName val="우배수"/>
      <sheetName val="계산식"/>
      <sheetName val="원가"/>
      <sheetName val="데리네이타현황"/>
      <sheetName val="P-산#1-1(WOWA1)"/>
      <sheetName val="잡비계산"/>
      <sheetName val="식재인부"/>
      <sheetName val="개산공사비"/>
      <sheetName val="남평내역"/>
      <sheetName val="기계경비(시간당)"/>
      <sheetName val="램머"/>
      <sheetName val="경산"/>
      <sheetName val="부대tu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전차선로 물량표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공사요율"/>
      <sheetName val="상부집계표"/>
      <sheetName val="실행대비"/>
      <sheetName val="JUCK"/>
      <sheetName val="2000,9월 일위"/>
      <sheetName val="공통단가"/>
      <sheetName val="운반비"/>
      <sheetName val="단가표"/>
      <sheetName val="한강운반비"/>
      <sheetName val="공통(20-91)"/>
      <sheetName val="설 계"/>
      <sheetName val="-치수표(곡선부)"/>
      <sheetName val="값"/>
      <sheetName val="삭제및변경불가"/>
      <sheetName val="슬래브(유곡)"/>
      <sheetName val="설계예산서"/>
      <sheetName val="예산내역서"/>
      <sheetName val="비탈면보호공수량산출"/>
      <sheetName val="4차원가계산서"/>
      <sheetName val="L형 옹벽"/>
      <sheetName val="nys"/>
      <sheetName val="가점"/>
      <sheetName val="index"/>
      <sheetName val="etc"/>
      <sheetName val="2003상반기노임기준"/>
      <sheetName val="이름정의"/>
      <sheetName val="초기화면"/>
      <sheetName val="노임단가(2009.상)"/>
      <sheetName val="10.1 중기기초단가"/>
      <sheetName val="ilch"/>
      <sheetName val="실행예산"/>
      <sheetName val="기초입력 DATA"/>
      <sheetName val="용역비내역-진짜"/>
      <sheetName val="설비내역서"/>
      <sheetName val="건축내역서"/>
      <sheetName val="전기내역서"/>
      <sheetName val="4)유동표"/>
      <sheetName val="산근1,2"/>
      <sheetName val="토 적 표"/>
      <sheetName val="현장관리비집계표"/>
      <sheetName val="Sheet17"/>
      <sheetName val="단가 "/>
      <sheetName val="N賃率-職"/>
      <sheetName val="위치조서"/>
      <sheetName val="계산중"/>
      <sheetName val="횡배위치"/>
      <sheetName val="용소리교"/>
      <sheetName val="Y-WORK"/>
      <sheetName val="옹벽철근"/>
      <sheetName val="POOM_MOTO"/>
      <sheetName val="진접"/>
      <sheetName val="수문일1"/>
      <sheetName val="상수도토공집계표"/>
      <sheetName val="수로단위수량"/>
      <sheetName val="공비대비"/>
      <sheetName val="실행철강하도"/>
      <sheetName val="woo(mac)"/>
      <sheetName val="콘_재료분리(1)"/>
      <sheetName val="매설지선굴착"/>
      <sheetName val="깨기"/>
      <sheetName val="총괄"/>
      <sheetName val="단가산출"/>
      <sheetName val="구분표"/>
      <sheetName val="금액내역서"/>
      <sheetName val="공사비"/>
      <sheetName val="교각(P1)수량"/>
      <sheetName val="MSG 수량"/>
      <sheetName val="구천"/>
      <sheetName val="9GNG운반"/>
      <sheetName val="군남내역서"/>
      <sheetName val="물가시세"/>
      <sheetName val="견적서-을지"/>
      <sheetName val="1공구"/>
      <sheetName val="전기공사"/>
      <sheetName val="CODE"/>
      <sheetName val="주요설비계산"/>
      <sheetName val="설계"/>
      <sheetName val="Data&amp;Result"/>
      <sheetName val="3지구단위"/>
      <sheetName val="날개벽"/>
      <sheetName val="대가수량"/>
      <sheetName val="상부수량(1)"/>
      <sheetName val="2000전체분"/>
      <sheetName val="2000년1차"/>
      <sheetName val="내역(정지)"/>
      <sheetName val="계정"/>
      <sheetName val="일위대가(가설)"/>
      <sheetName val="danga"/>
      <sheetName val="기초자료"/>
      <sheetName val="PIPE"/>
      <sheetName val="특수기호강도거푸집"/>
      <sheetName val="종배수관면벽신"/>
      <sheetName val="종배수관(신)"/>
      <sheetName val="장비"/>
      <sheetName val="노견단위수량"/>
      <sheetName val="Baby일위대가"/>
      <sheetName val="을"/>
      <sheetName val="1.우편집중내역서"/>
      <sheetName val="노무비단가"/>
      <sheetName val="본체"/>
      <sheetName val="품셈TABLE"/>
      <sheetName val="원가입력"/>
      <sheetName val="INPUT(덕도방향-시점)"/>
      <sheetName val="변경내역"/>
      <sheetName val="총괄표 "/>
      <sheetName val="인건-측정"/>
      <sheetName val="11.우각부 보강"/>
      <sheetName val="기본"/>
      <sheetName val="000 단가"/>
      <sheetName val="수입"/>
      <sheetName val="96노임기준"/>
      <sheetName val="Sheet2"/>
      <sheetName val="견적사양비교표"/>
      <sheetName val="45,46"/>
      <sheetName val="횡배수관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갑지"/>
      <sheetName val="터널조도"/>
      <sheetName val="약품설비"/>
      <sheetName val="3.하중산정4.지지력"/>
      <sheetName val="Price List"/>
      <sheetName val="포장총괄집계표"/>
      <sheetName val="7.PILE  (돌출)"/>
      <sheetName val="플랜트 설치"/>
      <sheetName val="유입량"/>
      <sheetName val="원가계산"/>
      <sheetName val="원가계산 (2)"/>
      <sheetName val="공종"/>
      <sheetName val="석축설면"/>
      <sheetName val="법면설면"/>
      <sheetName val="석축단"/>
      <sheetName val="법면수집"/>
      <sheetName val="설계내역"/>
      <sheetName val="지급자재"/>
      <sheetName val="화재 탐지 설비"/>
      <sheetName val="IW-LIST"/>
      <sheetName val="A 견적"/>
      <sheetName val="2.대외공문"/>
      <sheetName val="A"/>
      <sheetName val="교대시점"/>
      <sheetName val="A-4"/>
      <sheetName val="POOM_MOTO2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전체철근집계"/>
      <sheetName val="총괄표"/>
      <sheetName val="H-PILE수량집계"/>
      <sheetName val="전신환매도율"/>
      <sheetName val="교각계산"/>
      <sheetName val="내역서-2"/>
      <sheetName val="1.설계기준"/>
      <sheetName val="시설물일위"/>
      <sheetName val="5CHBDC"/>
      <sheetName val="대림경상68억"/>
      <sheetName val="BQ(실행)"/>
      <sheetName val="쌍송교"/>
      <sheetName val="약품공급2"/>
      <sheetName val="문학간접"/>
      <sheetName val="차선도색현황"/>
      <sheetName val="명세서"/>
      <sheetName val="횡배수관토공수량"/>
      <sheetName val="기본일위"/>
      <sheetName val="중기사용료"/>
      <sheetName val="LP-S"/>
      <sheetName val="금속및금속창호"/>
      <sheetName val="SILICATE"/>
      <sheetName val="물량집계"/>
      <sheetName val="안산기계장치"/>
      <sheetName val="수지"/>
      <sheetName val="개별지가"/>
      <sheetName val="편입조서"/>
      <sheetName val="제수"/>
      <sheetName val="3.바닥판  "/>
      <sheetName val="설계예산"/>
      <sheetName val="슬래브1"/>
      <sheetName val="원가계산(2)"/>
      <sheetName val="시멘트"/>
      <sheetName val="도장수량(하1)"/>
      <sheetName val="주형"/>
      <sheetName val="날개벽수량표"/>
      <sheetName val="기둥(하중)"/>
      <sheetName val="D-3109"/>
      <sheetName val="옹벽"/>
      <sheetName val="기계설비-물가변동"/>
      <sheetName val="2호맨홀공제수량"/>
      <sheetName val="CABdata"/>
      <sheetName val="제수변수량"/>
      <sheetName val="공기변수량"/>
      <sheetName val="일위대가(목록)"/>
      <sheetName val="산근(목록)"/>
      <sheetName val="이형관중량"/>
      <sheetName val="허용전류-IEC"/>
      <sheetName val="허용전류-IEC DATA"/>
      <sheetName val="역T형단위수량"/>
      <sheetName val="기존구조물철거집계계표"/>
      <sheetName val="원계약서"/>
      <sheetName val="견적서"/>
      <sheetName val="TB-내역서"/>
      <sheetName val="내역(한신APT)"/>
      <sheetName val="4.장비손료"/>
      <sheetName val="가시설(TYPE-A)"/>
      <sheetName val="맨홀수량산출"/>
      <sheetName val="가감수량"/>
      <sheetName val="적용노임"/>
      <sheetName val="일반자재"/>
      <sheetName val="내역서적용수량 (지방도893)"/>
      <sheetName val="맨홀수량집계"/>
      <sheetName val="간접1"/>
      <sheetName val="CAB_OD"/>
      <sheetName val="ITB COST"/>
      <sheetName val="호남2"/>
      <sheetName val="빗물받이(910-510-410)"/>
      <sheetName val="Macro(차단기)"/>
      <sheetName val="공량산출서"/>
      <sheetName val="방음벽기초"/>
      <sheetName val="부시수량"/>
      <sheetName val="설명"/>
      <sheetName val="자압1"/>
      <sheetName val="4차공사"/>
      <sheetName val="총_구조물공"/>
      <sheetName val="참고사항"/>
      <sheetName val="근로자자료입력"/>
      <sheetName val="1월요청,실사(운용통보기준)"/>
      <sheetName val="골재집계"/>
      <sheetName val="수자재단위당"/>
      <sheetName val="이토변실(A3-LINE)"/>
      <sheetName val="역T형"/>
      <sheetName val="INPUTDATA"/>
      <sheetName val="집수정"/>
      <sheetName val="직노"/>
      <sheetName val="배수공1"/>
      <sheetName val="rate"/>
      <sheetName val="401"/>
      <sheetName val="인수공규격"/>
      <sheetName val="토적표(1)"/>
      <sheetName val="갑지(추정)"/>
      <sheetName val="부하(성남)"/>
      <sheetName val="상부공"/>
      <sheetName val="교량하부공"/>
      <sheetName val="조건표"/>
      <sheetName val="WORK"/>
      <sheetName val="수로BOX"/>
      <sheetName val="도근좌표"/>
      <sheetName val="물돌리기수량집계"/>
      <sheetName val="물돌리기연장산출"/>
      <sheetName val="물돌리기"/>
      <sheetName val="손익분석"/>
      <sheetName val="1-1"/>
      <sheetName val="S1"/>
      <sheetName val="배수공 주요자재 집계표"/>
      <sheetName val="공사비증감"/>
      <sheetName val="FCM"/>
      <sheetName val="제-노임"/>
      <sheetName val="준검 내역서"/>
      <sheetName val="일위대가집계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총공사비집계표"/>
      <sheetName val="실행내역"/>
      <sheetName val="경비단가"/>
      <sheetName val="★도급내역(2공구)"/>
      <sheetName val="임시정보시트"/>
      <sheetName val="수량-양식"/>
      <sheetName val="부하계산서"/>
      <sheetName val="입력자료(노무비)"/>
      <sheetName val="산근1(인건비)"/>
      <sheetName val="1련박스"/>
      <sheetName val="전기산출"/>
      <sheetName val="물푸기집계"/>
      <sheetName val="관로구간산출(H)"/>
      <sheetName val="물푸기산근"/>
      <sheetName val="매입세율"/>
      <sheetName val="단가산출내역(노임부분수정)"/>
      <sheetName val="직재"/>
      <sheetName val="공기"/>
      <sheetName val="단면 (2)"/>
      <sheetName val="직공비"/>
      <sheetName val="일집"/>
      <sheetName val="일위"/>
      <sheetName val="깨기 총괄"/>
      <sheetName val="고유코드_설계"/>
      <sheetName val="설계예시"/>
      <sheetName val="일위산출"/>
      <sheetName val="단가조사서"/>
      <sheetName val="중기조종사 단위단가"/>
      <sheetName val="아파트 내역"/>
      <sheetName val="-레미콘집계"/>
      <sheetName val="자갈,시멘트,모래산출"/>
      <sheetName val="-철근집계"/>
      <sheetName val="포장재료(1)"/>
      <sheetName val="-흄관집계"/>
      <sheetName val="기초단가"/>
      <sheetName val="50"/>
      <sheetName val="SORCE1"/>
      <sheetName val="cable-data"/>
      <sheetName val="잡철물"/>
      <sheetName val="참조"/>
      <sheetName val="사다리"/>
      <sheetName val="General Data"/>
      <sheetName val="S-F4301"/>
      <sheetName val="activity"/>
      <sheetName val="steel data sheet"/>
      <sheetName val="총원가.24"/>
      <sheetName val="WIND"/>
      <sheetName val="BCPAB"/>
      <sheetName val="CALCULATION"/>
      <sheetName val="대3류 "/>
      <sheetName val="직영(직영)"/>
      <sheetName val="Ⅴ-2.공종별내역"/>
      <sheetName val="TARGET"/>
      <sheetName val="하중계산"/>
      <sheetName val="설계예산2"/>
      <sheetName val="U형측구"/>
      <sheetName val="노무"/>
      <sheetName val="물가자료"/>
      <sheetName val="5.모델링"/>
      <sheetName val="세금자료"/>
      <sheetName val="집수정단위수량600 "/>
      <sheetName val="S.중기사용료"/>
      <sheetName val="입력란"/>
      <sheetName val="1호맨홀토공"/>
      <sheetName val="T13(P68~72,78)"/>
      <sheetName val="계림(함평)"/>
      <sheetName val="계림(장성)"/>
      <sheetName val="CON'C"/>
      <sheetName val="산출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일위대가(건축)"/>
      <sheetName val="교각별철근수량집계표"/>
      <sheetName val="토적표"/>
      <sheetName val="배수공수집"/>
      <sheetName val="Cost bd-&quot;A&quot;"/>
      <sheetName val="조명율표"/>
      <sheetName val="유입부"/>
      <sheetName val="배수지집꓄표"/>
      <sheetName val="밀도포장수량집계표"/>
      <sheetName val="전기일위대가"/>
      <sheetName val="조건"/>
      <sheetName val="자압"/>
      <sheetName val="BOX"/>
      <sheetName val="s"/>
      <sheetName val="40단가산출서"/>
      <sheetName val="40집계"/>
      <sheetName val="을지"/>
      <sheetName val="배수장토목공사비"/>
      <sheetName val="b_balju"/>
      <sheetName val="영동(D)"/>
      <sheetName val="토공집계"/>
      <sheetName val="하중조건(평상시)"/>
      <sheetName val="도급"/>
      <sheetName val="수량BOQ"/>
      <sheetName val="내역서적용수량"/>
      <sheetName val="단가및재료비"/>
      <sheetName val="전선 및 전선관"/>
      <sheetName val="DATA1"/>
      <sheetName val="용수량(생활용수)"/>
      <sheetName val="자재코드"/>
      <sheetName val="자재대"/>
      <sheetName val="맨홀수량산출(A-LINE)"/>
      <sheetName val="관로토공"/>
      <sheetName val="청천내"/>
      <sheetName val="경율산정.XLS"/>
      <sheetName val="구간별"/>
      <sheetName val="횡배수관설치현황"/>
      <sheetName val="데이터"/>
      <sheetName val="참조-(1)"/>
      <sheetName val="2021용량계산"/>
      <sheetName val="INPUT-DATA"/>
      <sheetName val="국공유지및사유지"/>
      <sheetName val="일위대가-1"/>
      <sheetName val="도장"/>
      <sheetName val="6.7.8.우물통"/>
      <sheetName val="잡철단가대비"/>
      <sheetName val="교량전기"/>
      <sheetName val="설계가"/>
      <sheetName val="설계산출기초"/>
      <sheetName val="을부담운반비"/>
      <sheetName val="운반비산출"/>
      <sheetName val="설계산출표지"/>
      <sheetName val="도급예산내역서총괄표"/>
      <sheetName val="철근단면적"/>
      <sheetName val="1호토공"/>
      <sheetName val="예정(3)"/>
      <sheetName val="동원(3)"/>
      <sheetName val="기술부 VENDOR LIST"/>
      <sheetName val="IMPEADENCE MAP 취수장"/>
      <sheetName val="1단계총괄내역서"/>
      <sheetName val="맨홀_토공"/>
      <sheetName val="5. 단면설계"/>
      <sheetName val="PIPE내역(FCN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설계기준"/>
      <sheetName val="Assumptions"/>
      <sheetName val="TRE TABLE"/>
      <sheetName val="hp5월가격"/>
      <sheetName val="96.12"/>
      <sheetName val="Template"/>
      <sheetName val="Initial Input Variable"/>
      <sheetName val="수식변수"/>
      <sheetName val="명세표"/>
      <sheetName val="이름표"/>
      <sheetName val="지장물"/>
      <sheetName val="노임단가(2010"/>
      <sheetName val="양수장내역"/>
      <sheetName val="01"/>
      <sheetName val="토공총괄표"/>
      <sheetName val="VXXXXXXX"/>
      <sheetName val="관로토공집계표"/>
      <sheetName val="물집"/>
      <sheetName val="입출재고현황 (2)"/>
      <sheetName val="단가산출2"/>
      <sheetName val="식재수량표"/>
      <sheetName val="SEISMIC"/>
      <sheetName val="Turki"/>
      <sheetName val="1.2 Staff Schedule"/>
      <sheetName val="부재력정리"/>
      <sheetName val="단가대비표"/>
      <sheetName val="계산근거"/>
      <sheetName val="일위목차"/>
      <sheetName val="FB25JN"/>
      <sheetName val="Macro1"/>
      <sheetName val="청하배수"/>
      <sheetName val="A(Rev.3)"/>
      <sheetName val="TYPE별집계"/>
      <sheetName val="예산M11A"/>
      <sheetName val="스케즐"/>
      <sheetName val="가공비"/>
      <sheetName val="용산1(해보)"/>
      <sheetName val="(4-2)열관류값-2"/>
      <sheetName val="발신정보"/>
      <sheetName val="투찰금액"/>
      <sheetName val="형식 - 1-2-3"/>
      <sheetName val="수로집계"/>
      <sheetName val="시중노임단가"/>
      <sheetName val="순성토"/>
      <sheetName val="밸브설치"/>
      <sheetName val="Macro(전선)"/>
      <sheetName val="내역서 "/>
      <sheetName val="소비자가"/>
      <sheetName val="단가결정"/>
      <sheetName val="적현로"/>
      <sheetName val="인사자료총집계"/>
      <sheetName val="철근집계표"/>
      <sheetName val="토공(완충)"/>
      <sheetName val="과천MAIN"/>
      <sheetName val="노임(1차)"/>
      <sheetName val="Lot1"/>
      <sheetName val="Factor"/>
      <sheetName val="130견적노무비 TOTAL"/>
      <sheetName val="자재집게표 "/>
      <sheetName val="Culvert"/>
      <sheetName val="안정성검토"/>
      <sheetName val="정렬"/>
      <sheetName val="제진기"/>
      <sheetName val="도면자료제출일정"/>
      <sheetName val="2차"/>
      <sheetName val="예가표"/>
      <sheetName val="수량명세서"/>
      <sheetName val="간접"/>
      <sheetName val="부재치수입력"/>
      <sheetName val="b_balju_cho"/>
      <sheetName val="화산경계"/>
      <sheetName val="U-TYPE(1)"/>
      <sheetName val="링크해지용"/>
      <sheetName val="4.2.1 마루높이 검토"/>
      <sheetName val="REACTION(USE평시)"/>
      <sheetName val="REACTION(USD지진시)"/>
      <sheetName val="A-8 PD(도로중앙)"/>
      <sheetName val="데이터입력"/>
      <sheetName val="표지1"/>
      <sheetName val="부대공자재집계표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수량집계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로우프"/>
      <sheetName val="나.설계조건"/>
      <sheetName val="단위중량"/>
      <sheetName val="일위대가(1)"/>
      <sheetName val="목교수량집계"/>
      <sheetName val="도로토적"/>
      <sheetName val="차수"/>
      <sheetName val="구조물"/>
      <sheetName val="DATA 입력란"/>
      <sheetName val="토공1"/>
      <sheetName val="토공2"/>
      <sheetName val="구조물토공1"/>
      <sheetName val="토공3"/>
      <sheetName val="유출B"/>
      <sheetName val="P3"/>
      <sheetName val="제직재"/>
      <sheetName val="list"/>
      <sheetName val="총집계표"/>
      <sheetName val="제원.설계조건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직접경비"/>
      <sheetName val="기본DATA"/>
      <sheetName val="상수도토공집계표"/>
      <sheetName val="중기사용료"/>
      <sheetName val="적용노임"/>
      <sheetName val="일반자재"/>
      <sheetName val="포장복구집계"/>
      <sheetName val="DATE"/>
      <sheetName val="5지구단위"/>
      <sheetName val="ABUT수량-A1"/>
      <sheetName val="입력변수"/>
      <sheetName val="입찰안"/>
      <sheetName val="우배수"/>
      <sheetName val="일위대가(계측기설치)"/>
      <sheetName val="1.설계기준"/>
      <sheetName val="증감대비"/>
      <sheetName val="날개벽수량표"/>
      <sheetName val="개발계획수립"/>
      <sheetName val="3지구단위"/>
      <sheetName val="내역서"/>
      <sheetName val="집수정"/>
      <sheetName val="I一般比"/>
      <sheetName val="단가"/>
      <sheetName val="범용개발순소요비용"/>
      <sheetName val="갑지"/>
      <sheetName val="Sheet1"/>
      <sheetName val="지구단위계획품셈"/>
      <sheetName val="설계"/>
      <sheetName val="#REF"/>
      <sheetName val="Sheet17"/>
      <sheetName val="교각토공"/>
      <sheetName val="날개벽"/>
      <sheetName val="표준계약서"/>
      <sheetName val="1호맨홀토공"/>
      <sheetName val="원가계산서"/>
      <sheetName val="각종양식"/>
      <sheetName val="표지"/>
      <sheetName val="INPUT"/>
      <sheetName val="환경평가"/>
      <sheetName val="입출재고현황 (2)"/>
      <sheetName val="별표집계"/>
      <sheetName val="통합"/>
      <sheetName val="BID"/>
      <sheetName val="총괄내역서"/>
      <sheetName val="세부내역(직접인건비)"/>
      <sheetName val="건축내역"/>
      <sheetName val="설비"/>
      <sheetName val="일위대가시트"/>
      <sheetName val="DATA"/>
      <sheetName val="TOTAL3"/>
      <sheetName val="4.장비손료"/>
      <sheetName val="수량산출"/>
      <sheetName val="심사계산"/>
      <sheetName val="단가조사"/>
      <sheetName val="맨홀수량"/>
      <sheetName val="전신환매도율"/>
      <sheetName val="차선도색현황"/>
      <sheetName val="9GNG운반"/>
      <sheetName val="경비_원본"/>
      <sheetName val="97년추정손익계산서"/>
      <sheetName val="N賃率-職"/>
      <sheetName val="화산경계"/>
      <sheetName val="을지"/>
      <sheetName val="4공철탑검토"/>
      <sheetName val="횡배수관토공수량"/>
      <sheetName val="(2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배수공"/>
      <sheetName val="45,46"/>
      <sheetName val="가공2원도"/>
      <sheetName val="기계경비"/>
      <sheetName val="단가산출"/>
      <sheetName val="DB구축"/>
      <sheetName val="상수구조화편집부표"/>
      <sheetName val="설계명세서"/>
      <sheetName val="품셈(기초)"/>
      <sheetName val="수량산출서"/>
      <sheetName val="단가입력창"/>
      <sheetName val="산출명세"/>
      <sheetName val="데리네이타현황"/>
      <sheetName val="자재단가비교표"/>
      <sheetName val="도장수량(하1)"/>
      <sheetName val="주형"/>
      <sheetName val="Sheet1 (2)"/>
      <sheetName val="관음목장(제출용)자105인97.5"/>
      <sheetName val="수량이동"/>
      <sheetName val="화성이화모듈공장"/>
      <sheetName val="공사내역"/>
      <sheetName val="공량산출서"/>
      <sheetName val="재해-호표"/>
      <sheetName val="내역서 "/>
      <sheetName val="대가2(원본)"/>
      <sheetName val="예정공정표"/>
      <sheetName val="총계"/>
      <sheetName val="설계예산서"/>
      <sheetName val="예산내역서"/>
      <sheetName val="11.우각부 보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우각부보강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수안보_MBR1"/>
      <sheetName val="행촌1교"/>
      <sheetName val="Sheet1"/>
      <sheetName val="변화치수"/>
      <sheetName val="COPING"/>
      <sheetName val="TYPE-A"/>
      <sheetName val="JUCK"/>
      <sheetName val="계산에 앞서"/>
      <sheetName val="주형보"/>
      <sheetName val="주형지지보"/>
      <sheetName val="TYPE-1"/>
      <sheetName val="GRACE"/>
      <sheetName val="3련 BOX"/>
      <sheetName val="3.하중산정4.지지력"/>
      <sheetName val="기초계산(Pmax)"/>
      <sheetName val="FOOTING단면력"/>
      <sheetName val="ⴭⴭⴭⴭ"/>
      <sheetName val="원형1호맨홀토공수량"/>
      <sheetName val="기초단가"/>
      <sheetName val="중기손료"/>
      <sheetName val="Sheet2"/>
      <sheetName val="외천교"/>
      <sheetName val="수량산출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내역서"/>
      <sheetName val="측량비"/>
      <sheetName val="실시설계비"/>
      <sheetName val="DATE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철판"/>
      <sheetName val="설계설명서"/>
      <sheetName val="문안수량"/>
      <sheetName val="노임"/>
      <sheetName val="중기"/>
      <sheetName val="자재"/>
      <sheetName val="일위대가"/>
      <sheetName val="표지별수량"/>
      <sheetName val="조견표"/>
      <sheetName val="일위2대가"/>
      <sheetName val="잡비계산"/>
      <sheetName val="제경비"/>
      <sheetName val="자재수량"/>
      <sheetName val="단가산출서"/>
      <sheetName val="단가산출서 (2)"/>
      <sheetName val="서식1"/>
      <sheetName val="서식2"/>
      <sheetName val="내역서(1)"/>
      <sheetName val="내역서"/>
      <sheetName val="예정 및 동원"/>
      <sheetName val="도계표지(2,4차선)(대림) "/>
    </sheetNames>
    <sheetDataSet>
      <sheetData sheetId="0" refreshError="1"/>
      <sheetData sheetId="1" refreshError="1"/>
      <sheetData sheetId="2" refreshError="1"/>
      <sheetData sheetId="3" refreshError="1">
        <row r="21">
          <cell r="C21">
            <v>60423</v>
          </cell>
        </row>
      </sheetData>
      <sheetData sheetId="4" refreshError="1">
        <row r="7">
          <cell r="P7">
            <v>1048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자재"/>
      <sheetName val="중기사용료"/>
      <sheetName val="적용노임"/>
      <sheetName val="조사노임"/>
      <sheetName val="단가목록"/>
      <sheetName val="토공"/>
      <sheetName val="석축공"/>
      <sheetName val="배수공"/>
      <sheetName val="구조물공"/>
      <sheetName val="교량공"/>
      <sheetName val="포장공"/>
      <sheetName val="부대공"/>
      <sheetName val="직접경비"/>
      <sheetName val="직접인건비"/>
      <sheetName val="DATE"/>
      <sheetName val="자재단가"/>
      <sheetName val="노임단가"/>
      <sheetName val="주공 갑지"/>
      <sheetName val="설계내역서"/>
      <sheetName val="일위대가 1"/>
      <sheetName val="일위대가 2"/>
      <sheetName val="산거 3 (직접경비)"/>
      <sheetName val="지구단위계획내역서"/>
      <sheetName val="총사업비명세"/>
      <sheetName val="민감도"/>
      <sheetName val="Sens&amp;Anal"/>
      <sheetName val="총투자비산정"/>
      <sheetName val="시중노임단가"/>
      <sheetName val="공사비"/>
      <sheetName val="일위대가"/>
    </sheetNames>
    <sheetDataSet>
      <sheetData sheetId="0">
        <row r="134">
          <cell r="H134">
            <v>217746</v>
          </cell>
        </row>
      </sheetData>
      <sheetData sheetId="1">
        <row r="134">
          <cell r="F134">
            <v>15385</v>
          </cell>
        </row>
      </sheetData>
      <sheetData sheetId="2">
        <row r="7">
          <cell r="C7">
            <v>61483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색인목록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합"/>
      <sheetName val="기계경"/>
      <sheetName val="노임단"/>
      <sheetName val="장비단"/>
      <sheetName val="자재단"/>
      <sheetName val="DATE"/>
      <sheetName val="환경평가"/>
      <sheetName val="인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내역"/>
      <sheetName val="신당동집계표"/>
      <sheetName val="교량하부공"/>
      <sheetName val="토사(PE)"/>
      <sheetName val="조건표"/>
      <sheetName val="토공(우물통,기타) "/>
      <sheetName val="G.R300경비"/>
      <sheetName val="1-1합"/>
      <sheetName val="1-1오"/>
      <sheetName val="1-1우"/>
      <sheetName val="ygd1-2"/>
      <sheetName val="ygr1-3"/>
      <sheetName val="ygr1-2"/>
      <sheetName val="ygr1-4"/>
      <sheetName val="관로토공"/>
      <sheetName val="이름정의"/>
      <sheetName val="초기화면"/>
      <sheetName val="부대tu"/>
      <sheetName val="기계경비(시간당)"/>
      <sheetName val="램머"/>
      <sheetName val="터파기및재료"/>
      <sheetName val="토목"/>
      <sheetName val="일위대가표"/>
      <sheetName val="설비"/>
      <sheetName val="요율"/>
      <sheetName val="자재대"/>
      <sheetName val="Sheet1"/>
      <sheetName val="2호맨홀공제수량"/>
      <sheetName val="청천내"/>
      <sheetName val="WORK"/>
      <sheetName val="1호인버트수량"/>
      <sheetName val="남평내역"/>
      <sheetName val="토공"/>
      <sheetName val="수로BOX"/>
      <sheetName val="설계명세서"/>
      <sheetName val="경산"/>
      <sheetName val="데이터"/>
      <sheetName val="고양관재"/>
      <sheetName val="코드표"/>
      <sheetName val="자재코드"/>
      <sheetName val="공토공단위당"/>
      <sheetName val="계산서(곡선부)"/>
      <sheetName val="포장재료집계표"/>
      <sheetName val="값"/>
      <sheetName val="데이타"/>
      <sheetName val="국산화"/>
      <sheetName val="내역서01"/>
      <sheetName val="A1"/>
      <sheetName val="구분표"/>
      <sheetName val="슬래브"/>
      <sheetName val="연결임시"/>
      <sheetName val="석축설면"/>
      <sheetName val="법면단"/>
      <sheetName val="배수공"/>
      <sheetName val="측구공"/>
      <sheetName val="구조물공"/>
      <sheetName val="부대공"/>
      <sheetName val="포장공"/>
      <sheetName val="교각별철근수량집계표"/>
      <sheetName val="파이프류"/>
      <sheetName val="구조물"/>
      <sheetName val="전력구구조물산근"/>
      <sheetName val="석축단"/>
      <sheetName val="법면수집"/>
      <sheetName val="Sheet1 (2)"/>
      <sheetName val="설계기준"/>
      <sheetName val="내역1"/>
      <sheetName val="기초공"/>
      <sheetName val="기둥(원형)"/>
      <sheetName val="말뚝지지력산정"/>
      <sheetName val="분석투자 내역(광명)"/>
      <sheetName val="내역서(교량)전체"/>
      <sheetName val="단위수량"/>
      <sheetName val="가시설수량"/>
      <sheetName val="지구단위계획내역서"/>
      <sheetName val="평가내역"/>
      <sheetName val="Sensitivity"/>
      <sheetName val="고유코드_설계"/>
      <sheetName val="산출근거"/>
      <sheetName val="배수관집계"/>
      <sheetName val="#REF"/>
      <sheetName val="설계조건"/>
      <sheetName val="안정계산"/>
      <sheetName val="단면검토"/>
      <sheetName val="고재중량"/>
      <sheetName val="교각별수량"/>
      <sheetName val="9902"/>
      <sheetName val="공종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1.토공집계"/>
      <sheetName val="2.관대집계표"/>
      <sheetName val="접합"/>
      <sheetName val="3.구조물공"/>
      <sheetName val="7.폐기물집계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관경고용테이프수집"/>
      <sheetName val="관경고용산근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맨홀수량산출(A-LINE)"/>
      <sheetName val="에너지요금"/>
      <sheetName val="토사(PE "/>
      <sheetName val="우수받이"/>
      <sheetName val="을지"/>
      <sheetName val="2@ BOX"/>
      <sheetName val="MOTOR"/>
      <sheetName val="Sheet5"/>
      <sheetName val="이토변실(A3-LINE)"/>
      <sheetName val="인건비 "/>
      <sheetName val="nys"/>
      <sheetName val="01.10월"/>
      <sheetName val="SORCE1"/>
      <sheetName val="중기손료"/>
      <sheetName val="안정성검토"/>
      <sheetName val="하중계산"/>
      <sheetName val="범례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옹벽기초자료"/>
      <sheetName val="현황산출서"/>
      <sheetName val="집계표"/>
      <sheetName val="국민연금표"/>
      <sheetName val="A1-DATA"/>
      <sheetName val="단면"/>
      <sheetName val="일위대가 1"/>
      <sheetName val="설계내역서"/>
      <sheetName val="산거 1(인력투입)"/>
      <sheetName val="일위대가 2"/>
      <sheetName val="일위대가 3"/>
      <sheetName val="구간별"/>
      <sheetName val="투입집계표"/>
      <sheetName val="이형관재료표(A-L)"/>
      <sheetName val="APT"/>
      <sheetName val="구천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평가데이터"/>
      <sheetName val="DATA 입력란"/>
      <sheetName val="1. 설계조건 2.단면가정 3. 하중계산"/>
      <sheetName val="부대내역"/>
      <sheetName val="Control"/>
      <sheetName val="내역서"/>
      <sheetName val="장비단가(010427)"/>
      <sheetName val="도대하도변경최종정산조경"/>
      <sheetName val="맨홀수량산출"/>
      <sheetName val="내#일산설치"/>
      <sheetName val="철거산출근거"/>
      <sheetName val="토목검측서"/>
      <sheetName val="산근"/>
      <sheetName val="9811"/>
      <sheetName val="원가계산"/>
      <sheetName val="세금자료"/>
      <sheetName val="노무비단가"/>
      <sheetName val="토공산근"/>
      <sheetName val="기본단가표"/>
      <sheetName val="날개벽수량표"/>
      <sheetName val="용소리교"/>
      <sheetName val="평균터파기고(1-2,ASP)"/>
      <sheetName val="토사(PE_x0009_"/>
      <sheetName val="가시설단위수량"/>
      <sheetName val="조명시설"/>
      <sheetName val="식재인부"/>
      <sheetName val="해외(원화)"/>
      <sheetName val="3연box"/>
      <sheetName val="단 box"/>
      <sheetName val="경비집계"/>
      <sheetName val="General Data"/>
      <sheetName val="구간공종"/>
      <sheetName val="총괄표"/>
      <sheetName val="9GNG운반"/>
      <sheetName val="실행(표지,갑,을)"/>
      <sheetName val="변수값"/>
      <sheetName val="중기상차"/>
      <sheetName val="AS복구"/>
      <sheetName val="중기터파기"/>
      <sheetName val="일위대가 "/>
      <sheetName val="실행"/>
      <sheetName val="실행(ALT1)"/>
      <sheetName val="갑지"/>
      <sheetName val="6호기"/>
      <sheetName val="1-1평균터파기고(1)"/>
      <sheetName val="토적기초자료"/>
      <sheetName val="직접경비"/>
      <sheetName val="직접인건비"/>
      <sheetName val="6PILE  (돌출)"/>
      <sheetName val="방음벽기초"/>
      <sheetName val="기본일위"/>
      <sheetName val="기계가격"/>
      <sheetName val="정부노임단가"/>
      <sheetName val="일위대가(교통성검토)"/>
      <sheetName val="일위총괄"/>
      <sheetName val="노임단가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도수로현황"/>
      <sheetName val="횡배수관설치현황"/>
      <sheetName val="중기사용료산출근거"/>
      <sheetName val="단가 및 재료비"/>
      <sheetName val="공사개요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경율산정.XLS"/>
      <sheetName val="구역화물"/>
      <sheetName val="수량집계"/>
      <sheetName val="TOTAL_BOQ"/>
      <sheetName val="배수내역"/>
      <sheetName val="계수시트"/>
      <sheetName val="소방일위 "/>
      <sheetName val="공구"/>
      <sheetName val="진주방향"/>
      <sheetName val="1호맨홀자연토공"/>
      <sheetName val="노임"/>
      <sheetName val="가로등 조도계산"/>
      <sheetName val="총괄"/>
      <sheetName val="우배수"/>
      <sheetName val="골재집계"/>
      <sheetName val="자갈,시멘트,모래산출"/>
      <sheetName val="8.PILE  (돌출)"/>
      <sheetName val="분뇨"/>
      <sheetName val="ABUT수량-A1"/>
      <sheetName val="수안보-MBR1"/>
      <sheetName val="SG"/>
      <sheetName val="총괄내역서"/>
      <sheetName val="중기솔뇨"/>
      <sheetName val="guard(mac)"/>
      <sheetName val="장비집계"/>
      <sheetName val="가도공"/>
      <sheetName val="우수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단가일람"/>
      <sheetName val="조경일람"/>
      <sheetName val="내역서(전기)"/>
      <sheetName val="관접합및부설"/>
      <sheetName val="구조물철거타공정이월"/>
      <sheetName val="관급자재대"/>
      <sheetName val="고압수량(철거)"/>
      <sheetName val="총괄내역서(설계)"/>
      <sheetName val="해평견적"/>
      <sheetName val="자압"/>
      <sheetName val="마산방향"/>
      <sheetName val="공종단가"/>
      <sheetName val="인구"/>
      <sheetName val="환경평가"/>
      <sheetName val="2. 공원조도"/>
      <sheetName val="진천방향"/>
      <sheetName val="실행철강하도"/>
      <sheetName val="횡배수관재료-"/>
      <sheetName val="계산서(직선부)"/>
      <sheetName val="콘크리트측구연장"/>
      <sheetName val="-몰탈콘크리트"/>
      <sheetName val="-배수구조물공토공"/>
      <sheetName val="삭제및변경불가"/>
      <sheetName val="1-4-2.관(약)"/>
      <sheetName val="차액보증"/>
      <sheetName val="SPEC"/>
      <sheetName val="입찰"/>
      <sheetName val="현경"/>
      <sheetName val="지구단위계획"/>
      <sheetName val="교각1"/>
      <sheetName val="b_balju"/>
      <sheetName val="상반기손익차2총괄"/>
      <sheetName val="공사비_NDE"/>
      <sheetName val="기자재대비표"/>
      <sheetName val="합계"/>
      <sheetName val="일위목록"/>
      <sheetName val="H PILE수량"/>
      <sheetName val="도급"/>
      <sheetName val="21301동"/>
      <sheetName val="wall"/>
      <sheetName val="금액내역서"/>
      <sheetName val="시행예산"/>
      <sheetName val="지구단위계획수립(공사수행)"/>
      <sheetName val="주공 갑지"/>
      <sheetName val="전차선로 물량표"/>
      <sheetName val="한강운반비"/>
      <sheetName val="공통(20-91)"/>
      <sheetName val="2.단면가정"/>
      <sheetName val="4.2.1 마루높이 검토"/>
      <sheetName val="집수정(600-700)"/>
      <sheetName val="input"/>
      <sheetName val="부시수량"/>
      <sheetName val="설명"/>
      <sheetName val="자압1"/>
      <sheetName val="Total"/>
      <sheetName val="수압시험수집"/>
      <sheetName val="수압시험산근"/>
      <sheetName val="을"/>
      <sheetName val="일위대가목차"/>
      <sheetName val="견적대비표"/>
      <sheetName val="BID"/>
      <sheetName val="데리네이타현황"/>
      <sheetName val="원가"/>
      <sheetName val="금액"/>
      <sheetName val="차수별내역서"/>
      <sheetName val="수지표"/>
      <sheetName val="셀명"/>
      <sheetName val="공사"/>
      <sheetName val="증감내역서"/>
      <sheetName val="계산식"/>
      <sheetName val="자료"/>
      <sheetName val="건축내역"/>
      <sheetName val="P-산#1-1(WOWA1)"/>
      <sheetName val="잡비계산"/>
      <sheetName val="BD"/>
      <sheetName val="개산공사비"/>
      <sheetName val="음봉방향"/>
      <sheetName val="4차공사"/>
      <sheetName val="천방교접속"/>
      <sheetName val="대포2교접속"/>
      <sheetName val="총_구조물공"/>
      <sheetName val="-치수표(곡선부)"/>
      <sheetName val="참고사항"/>
      <sheetName val="근로자자료입력"/>
      <sheetName val="8.석축단위(H=1.5M)"/>
      <sheetName val="1월요청,실사(운용통보기준)"/>
      <sheetName val="상부집계표"/>
      <sheetName val="날개벽(시점좌측)"/>
      <sheetName val="수자재단위당"/>
      <sheetName val="5.정산서"/>
      <sheetName val="5.배수관로"/>
      <sheetName val="주요자재"/>
      <sheetName val="폐기물처리"/>
      <sheetName val="DATA"/>
      <sheetName val="기기리스트"/>
      <sheetName val="3.2 3차처리시설"/>
      <sheetName val="자재집계"/>
      <sheetName val="파일의이용"/>
      <sheetName val="원형1호맨홀토공수량"/>
      <sheetName val="일위대가(가설)"/>
      <sheetName val="99노임단가"/>
      <sheetName val="편입용지조서"/>
      <sheetName val="신당동산출근거"/>
      <sheetName val="준검 내역서"/>
      <sheetName val="4차원가계산서"/>
      <sheetName val="L형 옹벽"/>
      <sheetName val="공사비"/>
      <sheetName val="DATA1"/>
      <sheetName val="상부공"/>
      <sheetName val="T13(P68~72,78)"/>
      <sheetName val="실행내역"/>
      <sheetName val="자재단가"/>
      <sheetName val="경비단가"/>
      <sheetName val="3.공통공사대비"/>
      <sheetName val="공사비집계표(서해안고속도로)"/>
      <sheetName val="3.하중산정4.지지력"/>
      <sheetName val="70%"/>
      <sheetName val="지급자재"/>
      <sheetName val="해외"/>
      <sheetName val="2000년1차"/>
      <sheetName val="설계예산서"/>
      <sheetName val="예산내역서"/>
      <sheetName val="역T형옹벽(3.0)"/>
      <sheetName val="Sheet2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예산명세서"/>
      <sheetName val="자료입력"/>
      <sheetName val="원형맨홀수량"/>
      <sheetName val="연결관산출조서"/>
      <sheetName val="ⴭⴭⴭⴭ"/>
      <sheetName val="비탈면보호공수량산출"/>
      <sheetName val="법면설면"/>
      <sheetName val="설계내역"/>
      <sheetName val="기초입력 DATA"/>
      <sheetName val="자재"/>
      <sheetName val="실행대비"/>
      <sheetName val="JUCK"/>
      <sheetName val="-레미콘집계"/>
      <sheetName val="-철근집계"/>
      <sheetName val="포장재료(1)"/>
      <sheetName val="-흄관집계"/>
      <sheetName val="우각부보강"/>
      <sheetName val="단가조사"/>
      <sheetName val="단면가정"/>
      <sheetName val="EP0618"/>
      <sheetName val="토적(3차분)"/>
      <sheetName val="토량운반계산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003상반기노임기준"/>
      <sheetName val="CODE"/>
      <sheetName val="슬래브(유곡)"/>
      <sheetName val="가점"/>
      <sheetName val="index"/>
      <sheetName val="etc"/>
      <sheetName val="설 계"/>
      <sheetName val="집수정단위수량600 "/>
      <sheetName val="S.중기사용료"/>
      <sheetName val="입력란"/>
      <sheetName val="소비자가"/>
      <sheetName val="COPING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총괄 내역서"/>
      <sheetName val="공사요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토공연장"/>
      <sheetName val="FOB발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원가계산서"/>
      <sheetName val="적용단위길이"/>
      <sheetName val="교대(A1)"/>
      <sheetName val="공통가설"/>
      <sheetName val="계림(함평)"/>
      <sheetName val="계림(장성)"/>
      <sheetName val="unitpric"/>
      <sheetName val="단가산출내역(노임부분수정)"/>
      <sheetName val="배수장토목공사비"/>
      <sheetName val="noyim"/>
      <sheetName val="구체"/>
      <sheetName val="좌측날개벽"/>
      <sheetName val="우측날개벽"/>
      <sheetName val="type-F"/>
      <sheetName val="신우"/>
      <sheetName val="2000,9월 일위"/>
      <sheetName val="공통단가"/>
      <sheetName val="재료비"/>
      <sheetName val="운반비"/>
      <sheetName val="단가표"/>
      <sheetName val="보차도경계석"/>
      <sheetName val="대로근거"/>
      <sheetName val="지수"/>
      <sheetName val="1.설계조건"/>
      <sheetName val="bm(CIcable)"/>
      <sheetName val="5.소재"/>
      <sheetName val="노무단가"/>
      <sheetName val="노무비"/>
      <sheetName val="깨기"/>
      <sheetName val="변경원가서갑"/>
      <sheetName val="역T형"/>
      <sheetName val="3련 BOX"/>
      <sheetName val="조달청적격심사"/>
      <sheetName val="기초자료"/>
      <sheetName val="CTEMCOST"/>
      <sheetName val="4지구단위"/>
      <sheetName val="단가산출서(기계)"/>
      <sheetName val="아스팔트 포장총괄집계표"/>
      <sheetName val="1호구조물"/>
      <sheetName val="R&amp;D"/>
      <sheetName val="조경식재굴취"/>
      <sheetName val="조경유지관리"/>
      <sheetName val="인력터파기품"/>
      <sheetName val="컨테이너"/>
      <sheetName val="토목공사일반"/>
      <sheetName val="수량BOQ"/>
      <sheetName val="SULKEA"/>
      <sheetName val="관경결정"/>
      <sheetName val="단가조사서"/>
      <sheetName val="물가대비표"/>
      <sheetName val="전기일위대가"/>
      <sheetName val="5.모델링"/>
      <sheetName val="★도급내역(2공구)"/>
      <sheetName val="안전보건교육"/>
      <sheetName val="수목표준대가"/>
      <sheetName val="COVER"/>
      <sheetName val="관경별내역서"/>
      <sheetName val="수량"/>
      <sheetName val="5지구단위"/>
      <sheetName val="단위중량"/>
      <sheetName val="도로경계블럭연장조서"/>
      <sheetName val="원가계산서구조조정"/>
      <sheetName val="도로포장면적산출(1)"/>
      <sheetName val="관구보호몰탈"/>
      <sheetName val="노임이"/>
      <sheetName val="교사기준면적(초)"/>
      <sheetName val="교사기준면적(초등)"/>
      <sheetName val="BEND LOSS"/>
      <sheetName val="BQMP"/>
      <sheetName val="투입내역"/>
      <sheetName val="토목공사"/>
      <sheetName val="물가시세"/>
      <sheetName val="구조물공집계"/>
      <sheetName val="토공(우물통,기타)_"/>
      <sheetName val="총괄집계_"/>
      <sheetName val="날개벽철근집계_"/>
      <sheetName val="1_토공집계"/>
      <sheetName val="2_관대집계표"/>
      <sheetName val="3_구조물공"/>
      <sheetName val="7_폐기물집계"/>
      <sheetName val="Sheet1_(2)"/>
      <sheetName val="PVC접합개소_산출서"/>
      <sheetName val="배수공총괄_집계표(횡)"/>
      <sheetName val="보차도경계석_조서"/>
      <sheetName val="맨홀집계표_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현장관리비"/>
      <sheetName val="RangeObject"/>
      <sheetName val="기계경비"/>
      <sheetName val="기초단가"/>
      <sheetName val="가로등내"/>
      <sheetName val="덕전리"/>
      <sheetName val="단면 (2)"/>
      <sheetName val="일위대가(계측기설치)"/>
      <sheetName val="산출"/>
      <sheetName val="INTRO."/>
      <sheetName val="노임단가(2009.상)"/>
      <sheetName val="10.1 중기기초단가"/>
      <sheetName val="POOM_MOTO"/>
      <sheetName val="중로근거"/>
      <sheetName val="수로단위수량"/>
      <sheetName val="3"/>
      <sheetName val="조명율표"/>
      <sheetName val="중기일위대가"/>
      <sheetName val="배수공1"/>
      <sheetName val="위치조서"/>
      <sheetName val="원가계산 (2)"/>
      <sheetName val="인건비"/>
      <sheetName val="매입세율"/>
      <sheetName val="단면A-A(TR)"/>
      <sheetName val="2"/>
      <sheetName val="단가및재료비"/>
      <sheetName val="마산방향철근집계"/>
      <sheetName val="7.PILE  (돌출)"/>
      <sheetName val="전등설비"/>
      <sheetName val="노무"/>
      <sheetName val="설계"/>
      <sheetName val="일위대가(건축)"/>
      <sheetName val="깨기 총괄"/>
      <sheetName val="BOX"/>
      <sheetName val="물가자료"/>
      <sheetName val="토공집계"/>
      <sheetName val="[고양관재.XLSŝ보차도경계석집계표(종)"/>
      <sheetName val="Sheet17"/>
      <sheetName val="Y-WORK"/>
      <sheetName val="1-1"/>
      <sheetName val="CON'C"/>
      <sheetName val="통관-유입(벌어짐)유출(도수)"/>
      <sheetName val="D"/>
      <sheetName val="총계"/>
      <sheetName val="배수지집꓄표"/>
      <sheetName val="밀도포장수량집계표"/>
      <sheetName val="토적표"/>
      <sheetName val="타기관"/>
      <sheetName val="하수급견적대비"/>
      <sheetName val="기준액"/>
      <sheetName val="암거공"/>
      <sheetName val="토공총괄표"/>
      <sheetName val="가정연䊰"/>
      <sheetName val="본선토공수량산출근거"/>
      <sheetName val="관보호공단위수량"/>
      <sheetName val="구간산출"/>
      <sheetName val="입력"/>
      <sheetName val="흥양2교토공집계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 refreshError="1"/>
      <sheetData sheetId="834" refreshError="1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중기사용료"/>
      <sheetName val="적용노임"/>
      <sheetName val="일반자재"/>
      <sheetName val="각종양식"/>
      <sheetName val="CODE"/>
      <sheetName val="COPING"/>
      <sheetName val="INPUT(덕도방향-시점)"/>
      <sheetName val="input"/>
      <sheetName val="00하노임"/>
      <sheetName val="Macro(전선)"/>
      <sheetName val="일위대가시트"/>
      <sheetName val="계화배수"/>
      <sheetName val="11.우각부 보강"/>
      <sheetName val="B부대공"/>
      <sheetName val="setup"/>
      <sheetName val="별표"/>
      <sheetName val="단가조사"/>
      <sheetName val="Sheet1"/>
      <sheetName val="SLAB&quot;1&quot;"/>
      <sheetName val="단면가정"/>
      <sheetName val="COST"/>
      <sheetName val="자재단가비교표"/>
      <sheetName val="2지구단위"/>
      <sheetName val="원형1호맨홀토공수량"/>
      <sheetName val="암거공"/>
      <sheetName val="내역"/>
      <sheetName val="개발계획수립"/>
      <sheetName val="실행내역"/>
      <sheetName val="직노"/>
      <sheetName val="1.설계조건"/>
      <sheetName val="guard(mac)"/>
      <sheetName val="기타경비"/>
      <sheetName val="평가내역"/>
      <sheetName val="DATA"/>
      <sheetName val="기계경비"/>
      <sheetName val="인건비(환율)"/>
      <sheetName val="원가입력"/>
      <sheetName val="직공비"/>
      <sheetName val="일위대가"/>
      <sheetName val="공사비예산서(토목분)"/>
      <sheetName val="현장조사"/>
      <sheetName val="입찰안"/>
      <sheetName val="말뚝물량"/>
      <sheetName val="증감대비"/>
      <sheetName val="EQUIP-H"/>
      <sheetName val="1호맨홀토공"/>
      <sheetName val="1-1"/>
      <sheetName val="단위수량"/>
      <sheetName val="화재 탐지 설비"/>
      <sheetName val="교각1"/>
      <sheetName val="시중노임단가"/>
      <sheetName val="맨홀수량산출"/>
      <sheetName val="가감수량"/>
      <sheetName val="버스운행안내"/>
      <sheetName val="예방접종계획"/>
      <sheetName val="근태계획서"/>
      <sheetName val="#REF"/>
      <sheetName val="기본일위"/>
      <sheetName val="내역서2안"/>
      <sheetName val="패널"/>
      <sheetName val="Sheet2"/>
      <sheetName val="송라터널총괄"/>
      <sheetName val="품셈"/>
      <sheetName val="단가"/>
      <sheetName val="공통가설"/>
      <sheetName val="견적서"/>
      <sheetName val="일위대가(가설)"/>
      <sheetName val="1.설계기준"/>
      <sheetName val="전기"/>
      <sheetName val="LEGEND"/>
      <sheetName val="4.장비손료"/>
      <sheetName val="통합"/>
      <sheetName val="사급자재"/>
      <sheetName val="COMPAQ-LIST"/>
      <sheetName val="Care"/>
      <sheetName val="SV"/>
      <sheetName val="전신환매도율"/>
      <sheetName val="9GNG운반"/>
      <sheetName val="공사설명서"/>
      <sheetName val="공사계획서"/>
      <sheetName val="조건표"/>
      <sheetName val="기둥"/>
      <sheetName val="저판(버림100)"/>
      <sheetName val="LABTOTAL"/>
      <sheetName val="포장복구집계"/>
      <sheetName val="단면 (2)"/>
      <sheetName val="관접합및부설"/>
      <sheetName val="노임"/>
      <sheetName val="일위대가(1)"/>
      <sheetName val="횡배수관"/>
      <sheetName val="손익분석"/>
      <sheetName val="일위대가(목록)"/>
      <sheetName val="산근(목록)"/>
      <sheetName val="재료비"/>
      <sheetName val="토공"/>
      <sheetName val="이형관중량"/>
      <sheetName val="물가자료"/>
      <sheetName val="2.가정단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우배수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집행계획"/>
      <sheetName val="설치계획"/>
      <sheetName val="#REF"/>
      <sheetName val="자재"/>
      <sheetName val="재료노임"/>
      <sheetName val="02표지계획"/>
      <sheetName val="차선단가"/>
      <sheetName val="재노경"/>
      <sheetName val="수량집계"/>
      <sheetName val="잡비계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증감총괄"/>
      <sheetName val="내역"/>
      <sheetName val="잡비"/>
      <sheetName val="증감"/>
      <sheetName val="간지"/>
      <sheetName val="파형강판 총수량집계표"/>
      <sheetName val="통로"/>
      <sheetName val="철근수량 집계표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토공(우물통,기타)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전신환매도율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교각1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DATE"/>
      <sheetName val="45,46"/>
      <sheetName val="총괄갑 "/>
      <sheetName val="Baby일위대가"/>
      <sheetName val="공사비증감"/>
      <sheetName val="역T형옹벽(3.0)"/>
      <sheetName val="을지"/>
      <sheetName val="개비온집계"/>
      <sheetName val="개비온 단위"/>
      <sheetName val="날개벽(시점좌측)"/>
      <sheetName val="1+214(수로)"/>
      <sheetName val="1+185(통로)"/>
      <sheetName val="구체,날개,보강철근수량"/>
      <sheetName val="난간및차수벽철근량"/>
      <sheetName val="접속저판"/>
      <sheetName val="접도구역경계표주현황"/>
      <sheetName val="직노"/>
      <sheetName val="수량산출"/>
      <sheetName val="A LINE"/>
      <sheetName val="CB"/>
      <sheetName val="일위대가(가설)"/>
      <sheetName val="일위대가"/>
      <sheetName val="수량-가로등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일반공사"/>
      <sheetName val="포장공"/>
      <sheetName val="견적서"/>
      <sheetName val="8.PILE  (돌출)"/>
      <sheetName val="노무비"/>
      <sheetName val="철근계"/>
      <sheetName val="7.PILE  (돌출)"/>
      <sheetName val="금액내역서"/>
      <sheetName val="단가"/>
      <sheetName val="내역(2000년)"/>
      <sheetName val="TOTAL_BOQ"/>
      <sheetName val="단면가정"/>
      <sheetName val="인사자료총집계"/>
      <sheetName val="골재산출"/>
      <sheetName val="실행철강하도"/>
      <sheetName val="BID"/>
      <sheetName val="중기일위대가"/>
      <sheetName val="연결관암거"/>
      <sheetName val="건축공사실행"/>
      <sheetName val="INPUT"/>
      <sheetName val="말뚝지지력산정"/>
      <sheetName val="저"/>
      <sheetName val="VXXXXX"/>
      <sheetName val="보차도경계석"/>
      <sheetName val="단가 "/>
      <sheetName val="노임"/>
      <sheetName val="부대내역"/>
      <sheetName val="단가산출"/>
      <sheetName val="U-TYPE(1)"/>
      <sheetName val="(A)내역서"/>
      <sheetName val="기초단가"/>
      <sheetName val="5.공종별예산내역서"/>
      <sheetName val="내역(설계)"/>
      <sheetName val="일위대가표"/>
      <sheetName val="1차설계변경내역"/>
      <sheetName val="2000년1차"/>
      <sheetName val="우배수"/>
      <sheetName val="MAIN_TABLE"/>
      <sheetName val="Macro1"/>
      <sheetName val="토목"/>
      <sheetName val="도급-집계"/>
      <sheetName val="가로등내역서"/>
      <sheetName val="소비자가"/>
      <sheetName val="품셈TABLE"/>
      <sheetName val="COPING"/>
      <sheetName val="철거산출근거"/>
      <sheetName val="E총"/>
      <sheetName val="구조물공"/>
      <sheetName val="배수공"/>
      <sheetName val="부대공"/>
      <sheetName val="토공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6PILE  (돌출)"/>
      <sheetName val="보도포장산출"/>
      <sheetName val="현금"/>
      <sheetName val="공사개요"/>
      <sheetName val="총괄내역서"/>
      <sheetName val="표층포설및다짐"/>
      <sheetName val="기본사항"/>
      <sheetName val="데이타"/>
      <sheetName val="식재인부"/>
      <sheetName val="1차증가원가계산"/>
      <sheetName val="#REF"/>
      <sheetName val="하부철근수량"/>
      <sheetName val="슬래브(유곡)"/>
      <sheetName val="DATA2000"/>
      <sheetName val="7기초"/>
      <sheetName val="현장"/>
      <sheetName val="1,2,3,4,5단위수량"/>
      <sheetName val="구조     ."/>
      <sheetName val="국도접속 차도부수량"/>
      <sheetName val="내역서(삼호)"/>
      <sheetName val="내역(원안-대안)"/>
      <sheetName val="200"/>
      <sheetName val="관급"/>
      <sheetName val="수량산출서"/>
      <sheetName val="덕전리"/>
      <sheetName val="수량집계표(舊)"/>
      <sheetName val="집수정(600-700)"/>
      <sheetName val="소업1교"/>
      <sheetName val="J直材4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횡배수관집현황(2공구)"/>
      <sheetName val="자재 집계표"/>
      <sheetName val="단가산출서"/>
      <sheetName val="도급내역"/>
      <sheetName val="산출근거"/>
      <sheetName val="ABUT수량-A1"/>
      <sheetName val="용산1(해보)"/>
      <sheetName val="제경비"/>
      <sheetName val="매매"/>
      <sheetName val="Sheet1 (2)"/>
      <sheetName val="연결임시"/>
      <sheetName val="산출서"/>
      <sheetName val="관급자재"/>
      <sheetName val="재정비직인"/>
      <sheetName val="재정비내역"/>
      <sheetName val="지적고시내역"/>
      <sheetName val="DANGA"/>
      <sheetName val="기본자료"/>
      <sheetName val="집1"/>
      <sheetName val="남양시작동자105노65기1.3화1.2"/>
      <sheetName val="진주방향"/>
      <sheetName val="마산방향"/>
      <sheetName val="마산방향철근집계"/>
      <sheetName val="절취및터파기"/>
      <sheetName val="차액보증"/>
      <sheetName val="변수값"/>
      <sheetName val="중기상차"/>
      <sheetName val="AS복구"/>
      <sheetName val="중기터파기"/>
      <sheetName val="횡배수관"/>
      <sheetName val="97 사업추정(WEKI)"/>
      <sheetName val="일반전기"/>
      <sheetName val="기초일위"/>
      <sheetName val="OPGW기별"/>
      <sheetName val="맨홀"/>
      <sheetName val="가도공"/>
      <sheetName val="노무비단가"/>
      <sheetName val="건물"/>
      <sheetName val="단가목록"/>
      <sheetName val="경율산정"/>
      <sheetName val="단가표"/>
      <sheetName val="포장수량산출"/>
      <sheetName val="토공총괄집계표"/>
      <sheetName val="제목(수량)"/>
      <sheetName val="수량총괄집계"/>
      <sheetName val="노면표시수량집계"/>
      <sheetName val="노면표지 수량"/>
      <sheetName val="전신"/>
      <sheetName val="내역서적용수량"/>
      <sheetName val="퇴직금(울산천상)"/>
      <sheetName val="이토변실(A3-LINE)"/>
      <sheetName val="J형측구단위수량"/>
      <sheetName val="부대시설"/>
      <sheetName val="Apt내역"/>
      <sheetName val="기기리스트"/>
      <sheetName val="일위대가목차"/>
      <sheetName val="자재단가"/>
      <sheetName val="내역서전체"/>
      <sheetName val="입찰안"/>
      <sheetName val="기타#9"/>
      <sheetName val="기둥(원형)"/>
      <sheetName val="기초공"/>
      <sheetName val="건축내역"/>
      <sheetName val="Sheet15"/>
      <sheetName val="총괄표"/>
      <sheetName val="수자재단위당"/>
      <sheetName val="공비대비"/>
      <sheetName val="주형"/>
      <sheetName val="참고자료"/>
      <sheetName val="참고사항"/>
      <sheetName val="WEIGHT LIST"/>
      <sheetName val="(포장)BOQ-실적공사"/>
      <sheetName val="일위목록"/>
      <sheetName val="요율"/>
      <sheetName val="2공구산출내역"/>
      <sheetName val="TIE-IN"/>
      <sheetName val="1.설계조건"/>
      <sheetName val="유림골조"/>
      <sheetName val="5지진시"/>
      <sheetName val="투찰"/>
      <sheetName val="위치조서"/>
      <sheetName val="쌍송교"/>
      <sheetName val="도급"/>
      <sheetName val="FRP산출근거"/>
      <sheetName val="원가계산서"/>
      <sheetName val="시점교대"/>
      <sheetName val="내역을"/>
      <sheetName val="DATA98"/>
      <sheetName val="암거날개벽재료집계"/>
      <sheetName val="9902"/>
      <sheetName val="3.하중산정4.양수압5.지지력"/>
      <sheetName val="N賃率-職"/>
      <sheetName val="총차분(토목)"/>
      <sheetName val="지수"/>
      <sheetName val="역T형교대(직접기초)"/>
      <sheetName val="수량집계"/>
      <sheetName val="잡비계산"/>
      <sheetName val="일위대가목록"/>
      <sheetName val="토공사(흙막이)"/>
      <sheetName val="단가산출(총괄)"/>
      <sheetName val="일위총괄"/>
      <sheetName val="내역표지"/>
      <sheetName val="수안보-MBR1"/>
      <sheetName val="양지교"/>
      <sheetName val="조경시설물"/>
      <sheetName val="적용건축"/>
      <sheetName val="깨기수량"/>
      <sheetName val="단위중량"/>
      <sheetName val="C_배수관공"/>
      <sheetName val="2_10횡배수관"/>
      <sheetName val="2_12기존배수관세척"/>
      <sheetName val="사다리"/>
      <sheetName val="주요량(96)"/>
      <sheetName val="내역서(사업소)"/>
      <sheetName val="(집계) 노면표시"/>
      <sheetName val="6호기"/>
      <sheetName val="교각토공"/>
      <sheetName val="설비내역"/>
      <sheetName val="본공사"/>
      <sheetName val="간선계산"/>
      <sheetName val="정부노임단가"/>
      <sheetName val="4)유동표"/>
      <sheetName val="본체"/>
      <sheetName val="도근좌표"/>
      <sheetName val="개요"/>
      <sheetName val="설계내역서"/>
      <sheetName val="공조기(삭제)"/>
      <sheetName val="COA-17"/>
      <sheetName val="C-18"/>
      <sheetName val="가설공사비"/>
      <sheetName val="000000"/>
      <sheetName val="오동"/>
      <sheetName val="대조"/>
      <sheetName val="나한"/>
      <sheetName val="고정보수량집계"/>
      <sheetName val="2_13날개벽및면벽"/>
      <sheetName val="2_14집수정"/>
      <sheetName val="구체집계2_0x2_0(0-3)"/>
      <sheetName val="구체2_0X2_0(0-3)"/>
      <sheetName val="상부공"/>
      <sheetName val="절성경계보강공현황및집계_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현장식당(1)"/>
      <sheetName val="식재"/>
      <sheetName val="시설물"/>
      <sheetName val="우수받이재료집계표"/>
      <sheetName val="고창방향"/>
      <sheetName val="구체2_5x2_0(6-8)"/>
      <sheetName val="구체3_5x3_5-8-10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단위수량산출"/>
      <sheetName val="증감대비"/>
      <sheetName val="YM-IL1"/>
      <sheetName val="DAN"/>
      <sheetName val="백호우계수"/>
      <sheetName val="당진1,2호기전선관설치및접지4차공사내역서-을지"/>
      <sheetName val="앨범표지"/>
      <sheetName val="설계기준"/>
      <sheetName val="DATA"/>
      <sheetName val="청천내"/>
      <sheetName val="리스(CIF)산출"/>
      <sheetName val="흄ꔀ수량집계"/>
      <sheetName val="안정검토"/>
      <sheetName val="조명율표"/>
      <sheetName val="포장직선구간"/>
      <sheetName val="Back"/>
      <sheetName val="설계조건 및 단면가정"/>
      <sheetName val="부재치수입력"/>
      <sheetName val="평균높이산출근거"/>
      <sheetName val="EACT10"/>
      <sheetName val="마감"/>
      <sheetName val="환경기계공정표 (3)"/>
      <sheetName val="기본단가표"/>
      <sheetName val="단가산출서총괄"/>
      <sheetName val="산근(1)"/>
      <sheetName val="맨홀토공"/>
      <sheetName val="고분전시관"/>
      <sheetName val="설비"/>
      <sheetName val="9GNG운반"/>
      <sheetName val="단가 및 재료비"/>
      <sheetName val="중기사용료산출근거"/>
      <sheetName val="패널"/>
      <sheetName val="횡 연장"/>
      <sheetName val="자료"/>
      <sheetName val="단위단가"/>
      <sheetName val="급수"/>
      <sheetName val="초기화면"/>
      <sheetName val="공비현2"/>
      <sheetName val="웅진교-S2"/>
      <sheetName val="코드표"/>
      <sheetName val="대로근거"/>
      <sheetName val="배수공시멘트 및 골재량산출"/>
      <sheetName val="L_RPTB~1"/>
      <sheetName val="공사비_NDE"/>
      <sheetName val="1호맨홀토공"/>
      <sheetName val="R-F-타공종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  <sheetName val="06 일위대가목록"/>
      <sheetName val="조도계산서 (도서)"/>
      <sheetName val="파형강관및곡선부보강및날개벽"/>
      <sheetName val="흥양2교토공집계표"/>
      <sheetName val="단중표"/>
      <sheetName val="수목데이타 "/>
      <sheetName val="내역서(기계)"/>
      <sheetName val="전력구구조물산근"/>
      <sheetName val="투찰금액"/>
      <sheetName val="설계예산서"/>
      <sheetName val="장비단가표"/>
      <sheetName val="본선집계표"/>
      <sheetName val="1.일반수량산출단면"/>
      <sheetName val="을"/>
      <sheetName val="SALE"/>
      <sheetName val="간지양식"/>
      <sheetName val="정렬"/>
      <sheetName val="Mc1"/>
      <sheetName val="스톱로그내역"/>
      <sheetName val="98NS-N"/>
      <sheetName val="토적표(1)"/>
      <sheetName val="접도구역경계표주_x0005__x0000_"/>
      <sheetName val="접도구역경계표주齘_x0013_"/>
      <sheetName val="접도구역경계표주挔_x0012_"/>
      <sheetName val="접도구역경계표주窨_x0013_"/>
      <sheetName val="접도구역경계표주竈_x0013_"/>
      <sheetName val="접도구역경계표주傠_x0013_"/>
      <sheetName val="천안IP공장자100노100물량110할증"/>
      <sheetName val="접도구역경계표주畠_x0013_"/>
      <sheetName val="접도구역경계표주僀_x0013_"/>
      <sheetName val="기계경비(시간당)"/>
      <sheetName val="램머"/>
      <sheetName val="토공사"/>
      <sheetName val="기초자료입력"/>
      <sheetName val="지수산정"/>
      <sheetName val="식재출력용"/>
      <sheetName val="유지관리"/>
      <sheetName val="접도구역경계표주헾】"/>
      <sheetName val="토 적 표"/>
      <sheetName val="4차월말"/>
      <sheetName val="시설물기초"/>
      <sheetName val="일위怀፵"/>
      <sheetName val="접도구역경계표주贸_x0013_"/>
      <sheetName val="화설내"/>
      <sheetName val="98지급계획"/>
      <sheetName val="구체3_5x3_5-8-1԰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취수탑"/>
      <sheetName val="원가계산서(1԰_x0000_缀_x0000__x0000__x0000_"/>
      <sheetName val="구체집계4_5x4_5_x0005__x0000__x0000__x0000_"/>
      <sheetName val="구체3_0x2_0(԰_x0000_缀_x0000_"/>
      <sheetName val="3.하중산정4.지지력"/>
      <sheetName val="갱문및옹벽집계"/>
      <sheetName val="물가자료"/>
      <sheetName val="구조물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 (2)"/>
      <sheetName val="C1ㅇ"/>
      <sheetName val="재료비_(2)"/>
      <sheetName val="라멘기초"/>
      <sheetName val="투洬"/>
      <sheetName val="콘_재료분리(1)"/>
      <sheetName val="구체3_0x2_0(ﻇᇕ԰_x0000_"/>
      <sheetName val="구체3_5x3_5-8-1㔀"/>
      <sheetName val="구체3_0x2_0(㗇቎԰_x0000_"/>
      <sheetName val="구체3_0x2_0(㔀቎԰_x0000_"/>
      <sheetName val="길어깨(현황)"/>
      <sheetName val="산출"/>
      <sheetName val="구체집계4_5x4丵〒_x0005__x0000__x0000__x0000_"/>
      <sheetName val="접도구역경계표주丵〒"/>
      <sheetName val="원가"/>
      <sheetName val="구체집계3_0x2尜_x0013_層_x0013_闰〒_x0005_"/>
      <sheetName val="SORCE1"/>
      <sheetName val="내역1"/>
      <sheetName val="단면설계"/>
      <sheetName val="구체집계4_5x4_5丵〒_x0005__x0000_"/>
      <sheetName val="현장경비"/>
      <sheetName val="토공집계"/>
      <sheetName val="XL4Poppy"/>
      <sheetName val="ESC(K치)"/>
      <sheetName val="구체집계3_0x2壸5丵⿋_x0005__x0000_"/>
      <sheetName val="변경내역"/>
      <sheetName val="평형공사비"/>
      <sheetName val="구체집계3_0x2喐6嗜6丵⿄_x0005_"/>
      <sheetName val="전차선로 물량표"/>
      <sheetName val="한강운반비"/>
      <sheetName val="공통(20-91)"/>
      <sheetName val="구체집계4_5x4_5헾】_x0005__x0000_"/>
      <sheetName val="구체3_0x2_0(Ⰰ⡛琀⡛"/>
      <sheetName val="내역서(전체)"/>
      <sheetName val="맨홀수량산출"/>
      <sheetName val="예가내역서"/>
      <sheetName val="6공구(당초)"/>
      <sheetName val="지급자재缀ᨪ԰_x0000_缀"/>
      <sheetName val="PSCbeam설계"/>
      <sheetName val="지급자재ᰀ፜搀፜"/>
      <sheetName val="대비"/>
      <sheetName val="원가계산서(1공구)-헾⿆"/>
      <sheetName val="인입관수량총괄"/>
      <sheetName val="조명시설"/>
      <sheetName val="돈암사업"/>
      <sheetName val="기계설비표선정수장"/>
      <sheetName val="시점교︀"/>
      <sheetName val="증감내역서"/>
      <sheetName val="구체3_5x3_5-8-1 "/>
      <sheetName val="구체3_0x2_0( ⱗ氀ⱗ"/>
      <sheetName val="나.다.라.마.바.피복재 산정"/>
      <sheetName val="깨기"/>
      <sheetName val="201동 산출근거"/>
      <sheetName val="구조물공1"/>
      <sheetName val="배수및구조물공1"/>
      <sheetName val="구체3_0x2_0(䈀ᅪ԰_x0000_"/>
      <sheetName val="기술조건"/>
      <sheetName val="DATA 입력부"/>
      <sheetName val="woo(mac)"/>
      <sheetName val="초"/>
      <sheetName val="월말"/>
      <sheetName val="주beam"/>
      <sheetName val="현대물량"/>
      <sheetName val="손익차9월2"/>
      <sheetName val="중기손료"/>
      <sheetName val=" 냉각수펌프"/>
      <sheetName val="공조기휀"/>
      <sheetName val="기간등록"/>
      <sheetName val="상부집계표"/>
      <sheetName val="경비2내역"/>
      <sheetName val="건축수량산출"/>
      <sheetName val="단砀⫵"/>
      <sheetName val="특수기호강도거푸집"/>
      <sheetName val="종배수관면벽신"/>
      <sheetName val="종배수관(신)"/>
      <sheetName val="비탈면보호공수량산출"/>
      <sheetName val="설직재-1"/>
      <sheetName val="Source"/>
      <sheetName val="Preface"/>
      <sheetName val="토공총"/>
      <sheetName val="날개벽수량표"/>
      <sheetName val="순성토"/>
      <sheetName val="상 부"/>
      <sheetName val="1. 설계조건 2.단면가정 3. 하중계산"/>
      <sheetName val="DATA 입력란"/>
      <sheetName val="마감산출(다1)"/>
      <sheetName val="횡배수관설치현황"/>
      <sheetName val="7_PILE__ԯ_x0000_缀_x0000_"/>
      <sheetName val="토사(PE)"/>
      <sheetName val="7_PILE__頀⮿︀䛕"/>
      <sheetName val="가도뻸"/>
      <sheetName val="7_PILE__䈀ᅪ԰_x0000_"/>
      <sheetName val="상선"/>
      <sheetName val="자재목록"/>
      <sheetName val="도로정위치부표"/>
      <sheetName val="도로조사부표"/>
      <sheetName val="95MAKER"/>
      <sheetName val="안양1공구_건축"/>
      <sheetName val="원가계산서 "/>
      <sheetName val="출력은 금물"/>
      <sheetName val="기초자료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수목표준대가"/>
      <sheetName val="JUCKEYK"/>
      <sheetName val="토량1-1"/>
      <sheetName val="도급금액"/>
      <sheetName val="재노경"/>
      <sheetName val="전선 및 전선관"/>
      <sheetName val="적현로"/>
      <sheetName val="설계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02자재"/>
      <sheetName val="대치판정"/>
      <sheetName val="호표"/>
      <sheetName val="우각부보강"/>
      <sheetName val="우수"/>
      <sheetName val="맨홀_공사비"/>
      <sheetName val="설계서식"/>
      <sheetName val="지장물C"/>
      <sheetName val="ilch"/>
      <sheetName val="일용노임단가"/>
      <sheetName val="1TL종점(1)"/>
      <sheetName val="특판제외"/>
      <sheetName val="▣횡배수수량산출참고"/>
      <sheetName val="평형ԯ_x0000_缀"/>
      <sheetName val="두앙"/>
      <sheetName val="토공정보"/>
      <sheetName val="건축기성"/>
      <sheetName val="날개벽(TYPE1)"/>
      <sheetName val="8설7발"/>
      <sheetName val="표  지"/>
      <sheetName val="도로구조공사비"/>
      <sheetName val="도로토공공사비"/>
      <sheetName val="여수토공사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통합"/>
      <sheetName val="표지 (2)"/>
      <sheetName val="교대토공시점"/>
      <sheetName val="총괄"/>
      <sheetName val="장비경비"/>
      <sheetName val="제1차변경도급"/>
      <sheetName val="기중"/>
      <sheetName val="일위2"/>
      <sheetName val="4.주beam"/>
      <sheetName val="중분대수량산출"/>
      <sheetName val="7_PILE__︀ᇕ԰_x0000_"/>
      <sheetName val="보차도경계석수량"/>
      <sheetName val="마스터원본"/>
      <sheetName val="단가비교표"/>
      <sheetName val="예산서"/>
      <sheetName val="unit 4"/>
      <sheetName val="97_사업추정(WEKI)"/>
      <sheetName val="농로수량집계"/>
      <sheetName val="농로토공집계"/>
      <sheetName val="평교-내역"/>
      <sheetName val="99년신청"/>
      <sheetName val="설계조건"/>
      <sheetName val="Macro3"/>
      <sheetName val="Macro2"/>
      <sheetName val="수량3"/>
      <sheetName val="맨홀수량"/>
      <sheetName val="동해title"/>
      <sheetName val="상-교대(A1-A2)"/>
      <sheetName val="Total"/>
      <sheetName val="SLAB&quot;1&quot;"/>
      <sheetName val="변수"/>
      <sheetName val="Sheet17"/>
      <sheetName val="흄관수睽꛲"/>
      <sheetName val="토공분배표"/>
      <sheetName val="1.설계기준"/>
      <sheetName val="변압기 및 발전기 용량"/>
      <sheetName val="설계서을"/>
      <sheetName val="가로등위치"/>
      <sheetName val="2호맨홀공제수량"/>
      <sheetName val="유역면적"/>
      <sheetName val="단면 (2)"/>
      <sheetName val="공내역"/>
      <sheetName val="산출내역(하도)"/>
      <sheetName val="출입구총집계"/>
      <sheetName val="중기사용료"/>
      <sheetName val="적용노임"/>
      <sheetName val="일반자재"/>
      <sheetName val="감리원배치기준"/>
      <sheetName val="견적"/>
      <sheetName val="시점부수량산출서"/>
      <sheetName val="일위대가(계측기설치)"/>
      <sheetName val="24분기"/>
      <sheetName val="안산기계장치"/>
      <sheetName val="과"/>
      <sheetName val="변경현황"/>
      <sheetName val="JUCK"/>
      <sheetName val="COVER"/>
      <sheetName val="간접경상비"/>
      <sheetName val="참조"/>
      <sheetName val="공통가설공사"/>
      <sheetName val="50201련박스"/>
      <sheetName val="단가표 (2)"/>
      <sheetName val="단"/>
      <sheetName val="개소별수량산출"/>
      <sheetName val="전등설비"/>
      <sheetName val="강전사 (2)"/>
      <sheetName val="MOTOR"/>
      <sheetName val="1"/>
      <sheetName val="노임단가 (2)"/>
      <sheetName val="업체별기성내역"/>
      <sheetName val="별표 "/>
      <sheetName val="분양금할인"/>
      <sheetName val="수입"/>
      <sheetName val="AHU집계"/>
      <sheetName val="신공항A-9(원가수정)"/>
      <sheetName val="CONCRETE"/>
      <sheetName val="도급자재"/>
      <sheetName val="대전-교대(A1-A2)"/>
      <sheetName val="BQ"/>
      <sheetName val="CON'C"/>
      <sheetName val="주차구획선수량"/>
      <sheetName val="경영계획1월"/>
      <sheetName val="중로근거"/>
      <sheetName val="값"/>
      <sheetName val="전기"/>
      <sheetName val="도급내역서"/>
      <sheetName val="토공수량산출"/>
      <sheetName val="토적계산서"/>
      <sheetName val="로우프"/>
      <sheetName val="건축원가"/>
      <sheetName val="0506생활권구적"/>
      <sheetName val="기자재비"/>
      <sheetName val="SULKEA"/>
      <sheetName val="도阀"/>
      <sheetName val="C-C(output)"/>
      <sheetName val="피벗테이블데이터분석"/>
      <sheetName val="적용단위길이"/>
      <sheetName val="포장수량집계표"/>
      <sheetName val="문화재 시굴조사비(표지)"/>
      <sheetName val=" 상부공통집계(총괄)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Ⅱ실행비목"/>
      <sheetName val="구체집계2@︀ᇕ԰_x0000_缀_x0000__x0000_"/>
      <sheetName val="원가계산서(1공구)-蒈+"/>
      <sheetName val="부대tu"/>
      <sheetName val="내역서(삼礊め"/>
      <sheetName val="구체3_5x3_5-8-1ׂ"/>
      <sheetName val="요_x0005_"/>
      <sheetName val="경산"/>
      <sheetName val="계정"/>
      <sheetName val="공사비집계"/>
      <sheetName val="현ᰀ"/>
      <sheetName val="FRP산출근橂"/>
      <sheetName val="일위대橂⿭_x0005_"/>
      <sheetName val="TYPE1"/>
      <sheetName val="4.2.1 마루높이 검토"/>
      <sheetName val="3.바닥판설계"/>
      <sheetName val="예산총괄표"/>
      <sheetName val="지급자재"/>
      <sheetName val="토목내역서"/>
      <sheetName val="토적표"/>
      <sheetName val="6.교좌면보강"/>
      <sheetName val="토공A"/>
      <sheetName val="wall"/>
      <sheetName val="갑지(추정)"/>
      <sheetName val="실행내역서을지"/>
      <sheetName val="(4-2)열관류값-2"/>
      <sheetName val="8.석축단위(H=1.5M)"/>
      <sheetName val="환산"/>
      <sheetName val="배수내역"/>
      <sheetName val="工관리비율"/>
      <sheetName val="工완성공사율"/>
      <sheetName val="표지-내역서壒〚_x0005__x0000_"/>
      <sheetName val="NYS"/>
      <sheetName val="CANOPY"/>
      <sheetName val="하수급견적대비"/>
      <sheetName val="업체별기성"/>
      <sheetName val="식재가격"/>
      <sheetName val="식재총괄"/>
      <sheetName val="약품공급2"/>
      <sheetName val="내역률노무비"/>
      <sheetName val="MixBed"/>
      <sheetName val="CondPol"/>
      <sheetName val="구체집계2@栀ᚃ가ᚃ︀崙ԯ"/>
      <sheetName val="코드1(매출계정)"/>
      <sheetName val="코드2(원가계정)"/>
      <sheetName val="코드5(투자비계정)"/>
      <sheetName val="맨홀(2~4)"/>
      <sheetName val="단가(1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위치조렀"/>
      <sheetName val="위치조怀"/>
      <sheetName val="위치조ࠀ"/>
      <sheetName val="3BL공동구 수량"/>
      <sheetName val="내역5"/>
      <sheetName val="토공산근"/>
      <sheetName val="9811"/>
      <sheetName val="부표총괄"/>
      <sheetName val="9509"/>
      <sheetName val="PipWT"/>
      <sheetName val="사업부배부A"/>
      <sheetName val="산근"/>
      <sheetName val="투澘"/>
      <sheetName val="골조시행"/>
      <sheetName val="ELECTRIC"/>
      <sheetName val="구조물견적서"/>
      <sheetName val="투吐"/>
      <sheetName val="자재단가 (2)"/>
      <sheetName val="교통처리우회도로"/>
      <sheetName val="총괄수량집계표"/>
      <sheetName val="단﹃ᇕ"/>
      <sheetName val="경영혁신본부"/>
      <sheetName val="파일의이용"/>
      <sheetName val="도급기성"/>
      <sheetName val="고유코드_설계"/>
      <sheetName val="마감산출"/>
      <sheetName val="2.재료비"/>
      <sheetName val="6׈_x0000_"/>
      <sheetName val="2_14집䈀ᅪ"/>
      <sheetName val="2_14집԰_x0000_"/>
      <sheetName val="배수관"/>
      <sheetName val="접도구역경계표주헾⽄"/>
      <sheetName val="접도구역경계표주鱨_x0013_"/>
      <sheetName val="접도구역경계표주風_x001a_"/>
      <sheetName val="접도구역경계표주헾⾦"/>
      <sheetName val="설계개요"/>
      <sheetName val="접도구역경계표주鹘%"/>
      <sheetName val="집수정단위수량 "/>
      <sheetName val="구체집계2_0x2_0(7-1렀቟"/>
      <sheetName val="장비집계"/>
      <sheetName val="설계서(본관)"/>
      <sheetName val="ITEM"/>
      <sheetName val="투헾"/>
      <sheetName val="일위대가 집계표"/>
      <sheetName val="투_x0010_"/>
      <sheetName val="투䴨"/>
      <sheetName val="투䡲"/>
      <sheetName val="구체3_0x2_0(퀀቙ᰀቚ"/>
      <sheetName val="구체3_5x3_5-8-1ᰀ"/>
      <sheetName val="임시전기공사설계서"/>
      <sheetName val="인건비 "/>
      <sheetName val="A_7"/>
      <sheetName val="2000전체분"/>
      <sheetName val="기㔀቎԰"/>
      <sheetName val="(4)소요정착장검토"/>
      <sheetName val="관접합및부설"/>
      <sheetName val="재료집계"/>
      <sheetName val="Bid_Detail"/>
      <sheetName val="구체집계2_0x2䈀㉪ԯ_x0000_缀_x0000__x0000_"/>
      <sheetName val="수색정거장"/>
      <sheetName val="몰탈재료산출"/>
      <sheetName val="지우기"/>
      <sheetName val="집수정단위수량600 "/>
      <sheetName val="3지구단위"/>
      <sheetName val="Sensitivity"/>
      <sheetName val="산근터빈"/>
      <sheetName val="날개수량1.5"/>
      <sheetName val="DATA_BAC_"/>
      <sheetName val="2. 공원조도"/>
      <sheetName val="토목주소"/>
      <sheetName val="암거단위-1련"/>
      <sheetName val="FOB발"/>
      <sheetName val="원심력수로관"/>
      <sheetName val="기본단가"/>
      <sheetName val="인건비단가"/>
      <sheetName val="계산조건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우수공"/>
      <sheetName val="2_1︀ᇕ԰"/>
      <sheetName val="맨1"/>
      <sheetName val="단가일람"/>
      <sheetName val="조경일람"/>
      <sheetName val="교대일반수량"/>
      <sheetName val="배수문수량산출(3)"/>
      <sheetName val="3.하중산정4.양수압5.지지︀"/>
      <sheetName val="담장산출"/>
      <sheetName val="횡배수_x0006__x0005__x0006__x0006__x0007__x000a__x0006__x000b__x000d_"/>
      <sheetName val="ࠀЀऀ܀ЀȀࠀȀ؀؀؀؀Ȁ"/>
      <sheetName val="고정보爇譈0_x0000_"/>
      <sheetName val="고정보䠉ፓ　冂"/>
      <sheetName val="상수도토공집계표"/>
      <sheetName val="이름표지정"/>
      <sheetName val="대,유,램"/>
      <sheetName val="약전닥트"/>
      <sheetName val="건축부하"/>
      <sheetName val="FA설치명세"/>
      <sheetName val="FD"/>
      <sheetName val="이름정의"/>
      <sheetName val="unitpric"/>
      <sheetName val="지점별강우량"/>
      <sheetName val="공사예산하조서(O.K)"/>
      <sheetName val="기초0_x0000__x0000__x0010_"/>
      <sheetName val="기초0_x0000_蠀q"/>
      <sheetName val="기초Á_x0000_怀ô"/>
      <sheetName val="본선차로수량집계표"/>
      <sheetName val="Y-WORK"/>
      <sheetName val="배열수식"/>
      <sheetName val="토공총괄헾⿷_x0005_"/>
      <sheetName val="공량산출서"/>
      <sheetName val="토공검토G"/>
      <sheetName val="CTEMCOST"/>
      <sheetName val="EQT-ESTN"/>
      <sheetName val="사  업  비  수  지  예  산  서"/>
      <sheetName val="설계예시"/>
      <sheetName val="변경원가서갑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G.R300경비"/>
      <sheetName val="투䱨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투㟨"/>
      <sheetName val="자재수량"/>
      <sheetName val="Sheet1_(2)"/>
      <sheetName val="구체2_0x︀ᇕ԰_x0000_缀_x0000__x0000__x0000_"/>
      <sheetName val="가설건물"/>
      <sheetName val="인수공규격"/>
      <sheetName val="96노임기준"/>
      <sheetName val="매출"/>
      <sheetName val="총수량집계표"/>
      <sheetName val="소야공정계획표"/>
      <sheetName val="1,2공구원가계산서"/>
      <sheetName val="1공구산출내역서"/>
      <sheetName val="국내조달(통합-1)"/>
      <sheetName val="토량산출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3.7교축하중"/>
      <sheetName val="조명율_x0005_"/>
      <sheetName val="발주설계서(당초)"/>
      <sheetName val="국도접속_차도부수량"/>
      <sheetName val="맨홀조서"/>
      <sheetName val="단가대비표"/>
      <sheetName val="★도급내역"/>
      <sheetName val="기계설비"/>
      <sheetName val="공구"/>
      <sheetName val="제잡비집계"/>
      <sheetName val="PLP"/>
      <sheetName val="단가표+일위"/>
      <sheetName val="6狈譈"/>
      <sheetName val="6磈᎙"/>
      <sheetName val="6È_x0000_"/>
      <sheetName val="6ᣈᎍ"/>
      <sheetName val="6ᣈᦘ"/>
      <sheetName val="6⣈⦘"/>
      <sheetName val="일반ㅿ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시설일위"/>
      <sheetName val="조명일위"/>
      <sheetName val="주공 갑지"/>
      <sheetName val="구체2_0X2_0(0-3堀"/>
      <sheetName val="토공사뀀⭛렀徫ԯ"/>
      <sheetName val="부속동"/>
      <sheetName val="APT"/>
      <sheetName val="일반부표"/>
      <sheetName val="Shee__"/>
      <sheetName val="인부노임"/>
      <sheetName val="전기설계변경"/>
      <sheetName val="AC포장수량"/>
      <sheetName val="교통대책내역"/>
      <sheetName val="교육종류"/>
      <sheetName val="특수선일위대가"/>
      <sheetName val="공문(신)"/>
      <sheetName val="삼성동50"/>
      <sheetName val="단֬큭࠯"/>
      <sheetName val="원가계婌."/>
      <sheetName val="Macro(전기)"/>
      <sheetName val="제잡비계산"/>
      <sheetName val="포장자재집계표"/>
      <sheetName val="주요자재단가"/>
      <sheetName val="사급자재총괄"/>
      <sheetName val="역T형교대(말뚝기초)"/>
      <sheetName val="단위중기"/>
      <sheetName val="WORK"/>
      <sheetName val="투尜"/>
      <sheetName val="나"/>
      <sheetName val="가압장구체수량산출서"/>
      <sheetName val="I一般比"/>
      <sheetName val="99사업계획"/>
      <sheetName val="견적대비표"/>
      <sheetName val="예가표"/>
      <sheetName val="토목공사"/>
      <sheetName val="기성고"/>
      <sheetName val="3.2산출근거(감독)"/>
      <sheetName val="별첨-기계경비 산출목록"/>
      <sheetName val="일반수량총괄집계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직재"/>
      <sheetName val="명세서"/>
      <sheetName val="6PILE__(돌출)"/>
      <sheetName val="남양시작동자105노65기1_3화1_2"/>
      <sheetName val="위치조"/>
      <sheetName val="특별교실"/>
      <sheetName val="고양시"/>
      <sheetName val="토목내역서 (도급단가)"/>
      <sheetName val="자료입력"/>
      <sheetName val="폐기물"/>
      <sheetName val="연결관연장"/>
      <sheetName val="Total 단위경유량집계"/>
      <sheetName val="Sheet6"/>
      <sheetName val="투_x0000_"/>
      <sheetName val="세계수요종합OK"/>
      <sheetName val="포장공자재집계표"/>
      <sheetName val="투暷"/>
      <sheetName val="전睮"/>
      <sheetName val="위치조_x0001_"/>
      <sheetName val="투㚈"/>
      <sheetName val="tggwan(mac)"/>
      <sheetName val="수로암거"/>
      <sheetName val="내역서 제출"/>
      <sheetName val="단   산"/>
      <sheetName val="실    단"/>
      <sheetName val="원가계산서(1栆ⅎ_x0000_⷇쐋ꍣ"/>
      <sheetName val="7⠀ᩗ"/>
      <sheetName val="화산경계"/>
      <sheetName val="사업수지"/>
      <sheetName val="부표(010427)"/>
      <sheetName val="FRP산출근ᛅ"/>
      <sheetName val="일위총괄표"/>
      <sheetName val="FRP산출근헾"/>
      <sheetName val="C_배수ԯ_x0000_"/>
      <sheetName val="C_배수︀ᇕ"/>
      <sheetName val="2축기둥해석"/>
      <sheetName val="단락전류-A"/>
      <sheetName val="단䈀ᅪ"/>
      <sheetName val="Proposal"/>
      <sheetName val="5.세운W-A"/>
      <sheetName val="시설물일위"/>
      <sheetName val="포장총괄집계표"/>
      <sheetName val="A4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3련 BOX"/>
      <sheetName val="다곡2교"/>
      <sheetName val="C_배䤊⾛_x0005_"/>
      <sheetName val="C_배哐.唜"/>
      <sheetName val="1000 DB구축 부표"/>
      <sheetName val="열린교실"/>
      <sheetName val="형틀공사"/>
      <sheetName val="건축설비"/>
      <sheetName val="검토"/>
      <sheetName val="종배수관"/>
      <sheetName val="편입용지조서"/>
      <sheetName val="대비표"/>
      <sheetName val="대호방조제 접속공"/>
      <sheetName val="GSTOTAL"/>
      <sheetName val="구분자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음성방향"/>
      <sheetName val="위치조쐀"/>
      <sheetName val="위치조䈀"/>
      <sheetName val="외국인산업연수생"/>
      <sheetName val="교통처리우회도㄁"/>
      <sheetName val="조명율丵"/>
      <sheetName val="조명율汐"/>
      <sheetName val="조명율橂"/>
      <sheetName val="조명율劀"/>
      <sheetName val="L40 B19.9"/>
      <sheetName val="내역서 "/>
      <sheetName val="1~69"/>
      <sheetName val="규준틀"/>
      <sheetName val="설계명세"/>
      <sheetName val="위치조瀀"/>
      <sheetName val="구체집계2_0x2_︀뗕ԯ_x0000_缀_x0000_"/>
      <sheetName val="일반_x0005__x0000_"/>
      <sheetName val="일반圠_x0018_"/>
      <sheetName val="6က_x0000_"/>
      <sheetName val="복주식단위수량"/>
      <sheetName val="단위량당중기"/>
      <sheetName val="운반_골재_5km"/>
      <sheetName val="공사비증(-)䈀४԰_x0000_"/>
      <sheetName val="실행예산 명세표"/>
      <sheetName val="근무계획표 (전체)"/>
      <sheetName val="강교(Sub)"/>
      <sheetName val="일반토공견적"/>
      <sheetName val="98수문일위"/>
      <sheetName val="횡배수관위치조서"/>
      <sheetName val="A-LINE"/>
      <sheetName val="단면별연장"/>
      <sheetName val="교대"/>
      <sheetName val="1@3.0X2.0(저류지1)(1)"/>
      <sheetName val="난간벽-3련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터널조도"/>
      <sheetName val="여과지동"/>
      <sheetName val="6.자재단가"/>
      <sheetName val="CODE1"/>
      <sheetName val="직접인건비"/>
      <sheetName val="직접경비"/>
      <sheetName val="재"/>
      <sheetName val="98비정기소모"/>
      <sheetName val="목재동바리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세동별비상"/>
      <sheetName val="덧씌우기구간수량산출1"/>
      <sheetName val="단가산출2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연결관단위"/>
      <sheetName val="물가시세표"/>
      <sheetName val="식재출0_x0000_"/>
      <sheetName val="식재출砀鄌"/>
      <sheetName val="토적단위"/>
      <sheetName val="원가계산서 (변경계약) (3)"/>
      <sheetName val="펌프장토공수량산출"/>
      <sheetName val="일반맨홀수량집계(A-7 LINE)"/>
      <sheetName val="일缀뼪ԯ"/>
      <sheetName val="일ԯ_x0000_缀"/>
      <sheetName val="일　⹹缀"/>
      <sheetName val="구체"/>
      <sheetName val="좌측날개벽"/>
      <sheetName val="우측날개벽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위치조쀀"/>
      <sheetName val="2_12기존㔀ԯ_x0000_缀"/>
      <sheetName val="가CP"/>
      <sheetName val="원가 (2)"/>
      <sheetName val="판정1교토공"/>
      <sheetName val="교대일반수량총괄집계표"/>
      <sheetName val="사당"/>
      <sheetName val="현장관리비"/>
      <sheetName val="도색집계"/>
      <sheetName val="배수장토목공사비"/>
      <sheetName val="공토공단위당"/>
      <sheetName val="9900"/>
      <sheetName val="990_x0000_"/>
      <sheetName val="1련박스"/>
      <sheetName val="990Ð"/>
      <sheetName val="990_x0010_"/>
      <sheetName val="견적대비"/>
      <sheetName val="990Å"/>
      <sheetName val="보고서원고"/>
      <sheetName val="옹벽"/>
      <sheetName val="맨홀(0+460)"/>
      <sheetName val="미비용95"/>
      <sheetName val="물건조서"/>
      <sheetName val="콤보박스와 리스트박스의 연결"/>
      <sheetName val="안전시설내역서"/>
      <sheetName val="제2호단위수량"/>
      <sheetName val="TYPE-A,B,C,D"/>
      <sheetName val="계림(함평)"/>
      <sheetName val="계림(장성)"/>
      <sheetName val="1호철근량"/>
      <sheetName val="상행-교대(A1-A2)"/>
      <sheetName val="단 box"/>
      <sheetName val="3연box"/>
      <sheetName val="전문하도급"/>
      <sheetName val="교량전기"/>
      <sheetName val="거래처자료등록"/>
      <sheetName val="신고분기설정참고"/>
      <sheetName val="석축설면"/>
      <sheetName val="용산1_해보_"/>
      <sheetName val="현장조사"/>
      <sheetName val="BSD (2)"/>
      <sheetName val="배수공집계표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배수공 주요자재 집계표"/>
      <sheetName val="기본(98)"/>
      <sheetName val="몰탈콘크리트"/>
      <sheetName val="철근집계"/>
      <sheetName val="노견단위수량"/>
      <sheetName val="대포2교접속"/>
      <sheetName val="천방교접속"/>
      <sheetName val="원가계산서(공사)"/>
      <sheetName val="해평견적"/>
      <sheetName val="옥외등신설"/>
      <sheetName val="저케CV22신설"/>
      <sheetName val="저케CV38신설"/>
      <sheetName val="저케CV8신설"/>
      <sheetName val="접지3종"/>
      <sheetName val="기계경비"/>
      <sheetName val="신당동집계표"/>
      <sheetName val="구체집계2_0x2_x0000__x0000_Ԁ_x0000_耀_xda3b__x0002_"/>
      <sheetName val="구체집계2_0x2_x0000__x0000_Ԁ_x0000_쀀_x0002_"/>
      <sheetName val="수리보고서비"/>
      <sheetName val="자재비"/>
      <sheetName val="NO.3.PTA PLANT SD COST"/>
      <sheetName val="조서"/>
      <sheetName val="배수계"/>
      <sheetName val="AV시스템"/>
      <sheetName val="별표"/>
      <sheetName val="L_RPTA05_목록"/>
      <sheetName val="2_1ᝓ㰀"/>
      <sheetName val="흄관기초"/>
      <sheetName val="횡배수관수량집계"/>
      <sheetName val="단재적표"/>
      <sheetName val="EJ"/>
      <sheetName val="표지_토공"/>
      <sheetName val="48평형"/>
      <sheetName val="62평형"/>
      <sheetName val="데리네이타_x000c_콐"/>
      <sheetName val="도급정산"/>
      <sheetName val="제-노임"/>
      <sheetName val="제직재"/>
      <sheetName val="S1,3"/>
      <sheetName val="개별요인비교번호"/>
      <sheetName val="일반자료"/>
      <sheetName val="이름표"/>
      <sheetName val="비교표준지"/>
      <sheetName val="DB"/>
      <sheetName val="명부"/>
      <sheetName val="농서동"/>
      <sheetName val="영천리"/>
      <sheetName val="4)유԰_x0000_"/>
      <sheetName val="토지-2731"/>
      <sheetName val="토지-181(2)"/>
      <sheetName val="수량집계표(12)"/>
      <sheetName val="수량집계표(34)"/>
      <sheetName val="손익차_x0000__x0000_굘"/>
      <sheetName val="2-1. 경관조명 내역총괄표"/>
      <sheetName val="손익차蚘_x001b_泌"/>
      <sheetName val="마사"/>
      <sheetName val="소화실적"/>
      <sheetName val="산출근거(조건값)"/>
      <sheetName val="아파트기초자료"/>
      <sheetName val="대지권지분"/>
      <sheetName val="상가기초자료"/>
      <sheetName val="종전자산"/>
      <sheetName val="지장물평가기준"/>
      <sheetName val="토지평가조서"/>
      <sheetName val="슬래브 -연속(3경간)"/>
      <sheetName val="캠프용산(토지조서,원본)"/>
      <sheetName val="원가계肈+"/>
      <sheetName val="원가계瑸_x001c_"/>
      <sheetName val="자재조사표"/>
      <sheetName val="일반부표집계표"/>
      <sheetName val="수공기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DATA(BAC)"/>
      <sheetName val="1__설계조건_2_단면가정_3__하중계산"/>
      <sheetName val="DATA_입력란"/>
      <sheetName val="변화치수"/>
      <sheetName val="설계명세서"/>
      <sheetName val="예산명세서"/>
      <sheetName val="단가산출1"/>
      <sheetName val="︀ᇕ"/>
      <sheetName val="단가_x0005__x0000_"/>
      <sheetName val="공종단가"/>
      <sheetName val="입력변수"/>
      <sheetName val="물가"/>
      <sheetName val="하부철근수저"/>
      <sheetName val="하부철근수砀"/>
      <sheetName val="일਀鵹ԯ"/>
      <sheetName val="하부철근수_x0000_"/>
      <sheetName val="일위렀庫"/>
      <sheetName val="프로젝트"/>
      <sheetName val="설계내역2"/>
      <sheetName val="횡배위치"/>
      <sheetName val="POOM_MOTO"/>
      <sheetName val="POOM_MOTO2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면수"/>
      <sheetName val="공사비총괄표"/>
      <sheetName val="카니발(자105노60)"/>
      <sheetName val="공사비"/>
      <sheetName val="BOX-1510"/>
      <sheetName val="횡배수관집현喠.嗬.颙⽲"/>
      <sheetName val="전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21301동"/>
      <sheetName val="2공구餀ኘ԰_x0000_"/>
      <sheetName val="공통가설"/>
      <sheetName val="LOPCALC"/>
      <sheetName val="콘크리트채움모래"/>
      <sheetName val="기타방호시설"/>
      <sheetName val="중기가격"/>
      <sheetName val="Character"/>
      <sheetName val="부대공-수량증감 내역서"/>
      <sheetName val="3.하중계산"/>
      <sheetName val="원가서"/>
      <sheetName val="용수량(생활용수)"/>
      <sheetName val="일반㉚"/>
      <sheetName val="일반_x0000__x0000_"/>
      <sheetName val="[배수관공(IC).xls]원가계☦: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OPG䈀塪ԯ"/>
      <sheetName val="OPG䈀屪ԯ"/>
      <sheetName val="마감집계"/>
      <sheetName val="부안일위"/>
      <sheetName val="사통"/>
      <sheetName val="건축명"/>
      <sheetName val="기계명"/>
      <sheetName val="전기명"/>
      <sheetName val="토목명"/>
      <sheetName val="BJJIN"/>
      <sheetName val="주요량(⍠」_x0005_"/>
      <sheetName val="주요량(헾】_x0005_"/>
      <sheetName val="교량"/>
      <sheetName val="정보매체A동"/>
      <sheetName val="일0_x0000_䠀"/>
      <sheetName val="일0_x0000_ "/>
      <sheetName val="6_x0005__x000a_"/>
      <sheetName val="일람표(공정)"/>
      <sheetName val="기䈀嵪ԯ"/>
      <sheetName val="6㔀቎"/>
      <sheetName val="교대시점"/>
      <sheetName val="구체집계3_0x2_0(0_x0010__x0000_爰"/>
      <sheetName val="일퐀ﵖ_xdc00_"/>
      <sheetName val="측구공수량집계"/>
      <sheetName val="노면표/_x0000_w"/>
      <sheetName val="기ԯ_x0000_缀"/>
      <sheetName val="암거단위"/>
      <sheetName val="공사비증(-)/_x0000_頀_x0014_"/>
      <sheetName val="3.하중산정4ࠀ᭷䰀᭷︀곕ԯ_x0000_缀"/>
      <sheetName val="횡배수관집현황堀፾鰀፾︀"/>
      <sheetName val="구체집계2_0x2_׃⾯_x0000__x0000_ၰ_x0000_"/>
      <sheetName val="구체집계2_0x2_׃⾯_x0000__x0000_ቨ_x0000_"/>
      <sheetName val="포장BOQ"/>
      <sheetName val="역T형"/>
      <sheetName val="역T형(H=6.0) (2)"/>
      <sheetName val="집수정단위수량"/>
      <sheetName val="산수배수"/>
      <sheetName val="도로경계블럭연장조서"/>
      <sheetName val="P&amp;L(Ahn)"/>
      <sheetName val="OPGꀀ⑯"/>
      <sheetName val="OPGԯ_x0000_缀"/>
      <sheetName val="OPGᲕԯ"/>
      <sheetName val="수맨"/>
      <sheetName val="배1"/>
      <sheetName val="조작대(1연)"/>
      <sheetName val="2013년상반기"/>
      <sheetName val="설계서"/>
      <sheetName val="7_PILE__崀ሹ԰_x0000_"/>
      <sheetName val="품셈"/>
      <sheetName val="예산"/>
      <sheetName val="연도MASTER"/>
      <sheetName val="내역서적용수량 (지방도893)"/>
      <sheetName val="출금실적"/>
      <sheetName val="※참고자료※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4차원가계산서"/>
      <sheetName val="위치조耀"/>
      <sheetName val="투㞘"/>
      <sheetName val="단면제원"/>
      <sheetName val="투㒨"/>
      <sheetName val="투槓"/>
      <sheetName val="TTL"/>
      <sheetName val="간지 (0)"/>
      <sheetName val="정산ISSUE(T)"/>
      <sheetName val="XXX"/>
      <sheetName val="연부97-1"/>
      <sheetName val="대창(함평)"/>
      <sheetName val="대창(장성)"/>
      <sheetName val="도색수량산출근거(중로1류)"/>
      <sheetName val="일위단위"/>
      <sheetName val="BLOCK(1)"/>
      <sheetName val="접속슬라브"/>
      <sheetName val="1차 내역서"/>
      <sheetName val="1-21_토적"/>
      <sheetName val="pier-1"/>
      <sheetName val="회사정보"/>
      <sheetName val="단가조사서"/>
      <sheetName val="수주추정"/>
      <sheetName val="RD제품개발투자비(매가)"/>
      <sheetName val="일반栀䒘"/>
      <sheetName val="일반뀀⋔"/>
      <sheetName val="측량노임단가"/>
      <sheetName val="건축내역서"/>
      <sheetName val="설비내역서"/>
      <sheetName val="전기내역서"/>
      <sheetName val="front"/>
      <sheetName val="대구-교대(A1)"/>
      <sheetName val="기계data"/>
      <sheetName val="산출-설비"/>
      <sheetName val="횡배수관수량"/>
      <sheetName val="기계변경"/>
      <sheetName val="건축"/>
      <sheetName val="청주(철골발주의뢰서)"/>
      <sheetName val="승용"/>
      <sheetName val="총사업비명세"/>
      <sheetName val="총투자비산정"/>
      <sheetName val="노무,재료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집계(2)"/>
      <sheetName val="공기주입기 설치공사"/>
      <sheetName val="기본1"/>
      <sheetName val="수정일위대가"/>
      <sheetName val="안동예산서"/>
      <sheetName val="2공구자재집"/>
      <sheetName val="위치조Ԁ"/>
      <sheetName val="수량집계_x0000__x0000_Ԁ_x0000_"/>
      <sheetName val="1.설계기준 "/>
      <sheetName val="구체3_0x2_0餀페ԯ_x0000_缀"/>
      <sheetName val="구체3_0x2_0頀ᕖ餀輦ԯ"/>
      <sheetName val="구체3_0x2_0餀㚘ԯ_x0000_缀"/>
      <sheetName val="저류지수량집계"/>
      <sheetName val="OPG_x000d__x0000__x0000_"/>
      <sheetName val="제출견적서 - 원본 "/>
      <sheetName val="남평내역"/>
      <sheetName val="위치조⣇"/>
      <sheetName val="결재(카메라)"/>
      <sheetName val="입력"/>
      <sheetName val="신규부표총괄"/>
      <sheetName val="자재조서(2007년 3월)"/>
      <sheetName val="신규품셈총괄"/>
      <sheetName val="노임9월"/>
      <sheetName val="9.Attach"/>
      <sheetName val="A2"/>
      <sheetName val="일반䈀ᅪ"/>
      <sheetName val="주요량/_x0000_저Í"/>
      <sheetName val="구체집계2_0x2_x0000__x0000_Ԁ_x0000__x0000_Ŋ_x0005__x0000_"/>
      <sheetName val="상세"/>
      <sheetName val="지수산_x0000_"/>
      <sheetName val="배관단가조사서"/>
      <sheetName val="수정계획3"/>
      <sheetName val="A(Rev.3)"/>
      <sheetName val="쌍송_x0000_"/>
      <sheetName val="인건비"/>
      <sheetName val="원가계산 (2)"/>
      <sheetName val="6퇈ꚲ"/>
      <sheetName val="첨부1"/>
      <sheetName val="장비가동"/>
      <sheetName val="데이터관리"/>
      <sheetName val="재직(경력)증명서"/>
      <sheetName val="일반︀賕"/>
      <sheetName val="위치조"/>
      <sheetName val="투丵"/>
      <sheetName val="투_x0005_"/>
      <sheetName val="예산내역"/>
      <sheetName val="아스콘포장(중로)"/>
      <sheetName val="예산M11A"/>
      <sheetName val="구체3_5x3_5-8-1朏"/>
      <sheetName val="분뇨"/>
      <sheetName val="공사비산출서"/>
      <sheetName val="익산"/>
      <sheetName val="일위대가(건축)"/>
      <sheetName val="실행예산SHEET도장재검토"/>
      <sheetName val="카렌스센터계량기설치공사"/>
      <sheetName val="법면단"/>
      <sheetName val="LINE-8-1@1.5x1.5(TYPE-1)"/>
      <sheetName val="부대시︀"/>
      <sheetName val="[배수관공(IC).xls]공사비증(-)/_x0000_頀_x0014_"/>
      <sheetName val="품셈표"/>
      <sheetName val="제출내역 (2)"/>
      <sheetName val="설명서 "/>
      <sheetName val="내역ꃑᑖ렀"/>
      <sheetName val="철거공-조경"/>
      <sheetName val="ELEC"/>
      <sheetName val="신천3호용수로"/>
      <sheetName val="03전반노무비"/>
      <sheetName val="A-4"/>
      <sheetName val="토공사ԯ_x0000_缀_x0000__x0000_"/>
      <sheetName val="노임단"/>
      <sheetName val="운반공"/>
      <sheetName val="자재단"/>
      <sheetName val="장비단"/>
      <sheetName val="노무단가"/>
      <sheetName val="공사요율"/>
      <sheetName val="김포IO"/>
      <sheetName val="가시설수량"/>
      <sheetName val="1.공사원가계산서"/>
      <sheetName val="현황CODE"/>
      <sheetName val="손익현황"/>
      <sheetName val="1.용수간선총재료집계표"/>
      <sheetName val="계수시트"/>
      <sheetName val="효성CB 1P기초"/>
      <sheetName val="공통단가"/>
      <sheetName val="운반비"/>
      <sheetName val="가설공사"/>
      <sheetName val="용역비산출"/>
      <sheetName val="단가籀%"/>
      <sheetName val="단가艐Ⱦ"/>
      <sheetName val="단가菘_x0019_"/>
      <sheetName val="Stem Footing"/>
      <sheetName val="FRP산출근_x0000_"/>
      <sheetName val="기성우리"/>
      <sheetName val="정물량"/>
      <sheetName val="1안"/>
      <sheetName val="원가_x0001__x0000_䀀"/>
      <sheetName val="원가ⴀ癆顶"/>
      <sheetName val="원가顶๔꤂"/>
      <sheetName val="2.냉난방설비공사"/>
      <sheetName val="교량토공 집계표"/>
      <sheetName val="연돌일위집계"/>
      <sheetName val="1단계총괄내역서"/>
      <sheetName val="수량집계︀⫕ԯ_x0000_"/>
      <sheetName val="수량집계ԯ_x0000_缀_x0000_"/>
      <sheetName val="소포내역 (2)"/>
      <sheetName val="내역서2안"/>
      <sheetName val="자재집계"/>
      <sheetName val="세금자료"/>
      <sheetName val="식재일위대가"/>
      <sheetName val="화재 탐지 설비"/>
      <sheetName val="회로내역(승인)"/>
      <sheetName val="양지䬨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메인거더-크로스빔200연결부"/>
      <sheetName val="기성내역서"/>
      <sheetName val="2000년 공정표"/>
      <sheetName val="인건-측정"/>
      <sheetName val="XML(소방전기)"/>
      <sheetName val="연습"/>
      <sheetName val="자재단가비교표"/>
      <sheetName val="(C)원내역"/>
      <sheetName val="총괄자재집계표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 refreshError="1"/>
      <sheetData sheetId="488" refreshError="1"/>
      <sheetData sheetId="489"/>
      <sheetData sheetId="490"/>
      <sheetData sheetId="491" refreshError="1"/>
      <sheetData sheetId="492" refreshError="1"/>
      <sheetData sheetId="493" refreshError="1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 refreshError="1"/>
      <sheetData sheetId="1672" refreshError="1"/>
      <sheetData sheetId="1673" refreshError="1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중기"/>
      <sheetName val="자재"/>
      <sheetName val="일위대가"/>
      <sheetName val="표지별수량"/>
      <sheetName val="조견표"/>
      <sheetName val="일위2대가"/>
      <sheetName val="단가산출서"/>
      <sheetName val="문구수량"/>
      <sheetName val="서식1"/>
      <sheetName val="서식2"/>
      <sheetName val="제경비"/>
      <sheetName val="내역서(1)"/>
      <sheetName val="내역서"/>
      <sheetName val="잡비계산"/>
      <sheetName val="예정 및 동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기기리스트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5지구단위"/>
      <sheetName val="라.공사비"/>
      <sheetName val="다.도서인쇄비"/>
      <sheetName val="98수문일위"/>
      <sheetName val="터파기및재료"/>
      <sheetName val="2.가정단면"/>
      <sheetName val="data"/>
      <sheetName val="100만평"/>
      <sheetName val="단가"/>
      <sheetName val="직접경비"/>
      <sheetName val="직접인건비"/>
      <sheetName val="노임"/>
      <sheetName val="설계명세"/>
      <sheetName val="재료비"/>
      <sheetName val="9811"/>
      <sheetName val="접속도로1"/>
      <sheetName val="_산근5_"/>
      <sheetName val="Sheet2"/>
      <sheetName val="적용건축"/>
      <sheetName val="9509"/>
      <sheetName val="DATE"/>
      <sheetName val="급연97"/>
      <sheetName val="공비대비"/>
      <sheetName val="수량산출"/>
      <sheetName val="4차원가계산서"/>
      <sheetName val="①범용도입"/>
      <sheetName val="수원공사비"/>
      <sheetName val="단가산출"/>
      <sheetName val="환경평가"/>
      <sheetName val="인구"/>
      <sheetName val="석재장조사"/>
      <sheetName val="2. 단가"/>
      <sheetName val="설계기준"/>
      <sheetName val="내역1"/>
      <sheetName val="내역서"/>
      <sheetName val="단가표"/>
      <sheetName val="콘_재료분리(1)"/>
      <sheetName val="#REF"/>
      <sheetName val="DB구축"/>
      <sheetName val="인건비"/>
      <sheetName val="관접합및부설"/>
      <sheetName val="노임단가명세서"/>
      <sheetName val="금액결정"/>
      <sheetName val="4.2유효폭의 계산"/>
      <sheetName val="약품공급2"/>
      <sheetName val="2007년SOURCE"/>
      <sheetName val="우배수"/>
      <sheetName val="산출내역서집계표"/>
      <sheetName val="밸브설치"/>
      <sheetName val="예측단가간지"/>
      <sheetName val="토사(PE)"/>
      <sheetName val="산수배수"/>
      <sheetName val="용역단가"/>
      <sheetName val="토목"/>
      <sheetName val="단위량당중기사용료"/>
      <sheetName val="Data&amp;Result"/>
      <sheetName val="이름정의"/>
      <sheetName val="자재대"/>
      <sheetName val="Sens&amp;Anal"/>
      <sheetName val="TOTAL1_"/>
      <sheetName val="TOTAL2__"/>
      <sheetName val="요율"/>
      <sheetName val="도로정위치부표"/>
      <sheetName val="도로조사부표"/>
      <sheetName val="도면출력"/>
      <sheetName val="우,오수"/>
      <sheetName val="지장물건일위대가"/>
      <sheetName val="2000년1차"/>
      <sheetName val="직재"/>
      <sheetName val="Project Brief"/>
      <sheetName val="금광1터널"/>
      <sheetName val="고창터널(고창방향)"/>
      <sheetName val="과천MAIN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자료"/>
      <sheetName val="cost"/>
      <sheetName val="Sheet1 (2)"/>
      <sheetName val="데이타"/>
      <sheetName val="하천제원"/>
      <sheetName val="N賃率-職"/>
      <sheetName val="I一般比"/>
      <sheetName val="횡배수관"/>
      <sheetName val="현지검측내역(총괄)"/>
      <sheetName val="기초단가"/>
      <sheetName val="중기조종사 단위단가"/>
      <sheetName val="_산근2_"/>
      <sheetName val="단위수량"/>
      <sheetName val="Sheet1"/>
      <sheetName val="암거단위-1련"/>
      <sheetName val="_산근4_"/>
      <sheetName val="지구단위계획"/>
      <sheetName val="집계표"/>
      <sheetName val="양수장토공"/>
      <sheetName val="준검 내역서"/>
      <sheetName val="000000"/>
      <sheetName val="CABLE SIZE-1"/>
      <sheetName val="C.배수관공"/>
      <sheetName val="직노"/>
      <sheetName val="COPING-1"/>
      <sheetName val="역T형교대-2수량"/>
      <sheetName val="수량산출내역1115"/>
      <sheetName val="ilch"/>
      <sheetName val="물량"/>
      <sheetName val="소일위대가코드표"/>
      <sheetName val="빗물받이(910-510-410)"/>
      <sheetName val="코드분류"/>
      <sheetName val="단가 및 재료비"/>
      <sheetName val="건설공사 감리원 배치기준"/>
      <sheetName val="검측감리공제요율"/>
      <sheetName val="시공감리공제요율"/>
      <sheetName val="책임감리공제요율"/>
      <sheetName val="노무비단가"/>
      <sheetName val="수량산출(총괄)"/>
      <sheetName val="날개수량1.5"/>
      <sheetName val="공통비(전체)"/>
      <sheetName val="코드"/>
      <sheetName val="쌍송교"/>
      <sheetName val="남한강 2단계 전체분"/>
      <sheetName val="wall"/>
      <sheetName val="Front"/>
      <sheetName val="가도공"/>
      <sheetName val="설계"/>
      <sheetName val="입력"/>
      <sheetName val="변수"/>
      <sheetName val="spec1"/>
      <sheetName val="스파이더산출근거"/>
      <sheetName val="20관리비율"/>
      <sheetName val="경산"/>
      <sheetName val="공사요율"/>
      <sheetName val="교통-근거"/>
      <sheetName val="각종단가"/>
      <sheetName val="2.재료비"/>
      <sheetName val="1.인건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총괄"/>
      <sheetName val="오동용지총괄"/>
      <sheetName val="문경용지총괄"/>
      <sheetName val="오동용지"/>
      <sheetName val="윤직용지"/>
      <sheetName val="대조용지"/>
      <sheetName val="나한용지"/>
      <sheetName val="모전용지"/>
      <sheetName val="공평용지"/>
      <sheetName val="유곡용지"/>
      <sheetName val="불정용지"/>
      <sheetName val="농지집계"/>
      <sheetName val="오동농지"/>
      <sheetName val="윤직농지"/>
      <sheetName val="나한농지"/>
      <sheetName val="대조농지"/>
      <sheetName val="모전농지"/>
      <sheetName val="공평농지"/>
      <sheetName val="유곡농지"/>
      <sheetName val="불정농지"/>
      <sheetName val="오동사실"/>
      <sheetName val="윤직사실"/>
      <sheetName val="대조사실"/>
      <sheetName val="나한사실"/>
      <sheetName val="모전사실"/>
      <sheetName val="공평사실"/>
      <sheetName val="유곡사실"/>
      <sheetName val="불정사실"/>
      <sheetName val="임야집계"/>
      <sheetName val="오동임야"/>
      <sheetName val="윤직임야"/>
      <sheetName val="대조임야"/>
      <sheetName val="나한임야"/>
      <sheetName val="모전임야"/>
      <sheetName val="공평임야"/>
      <sheetName val="유곡임야"/>
      <sheetName val="불정임야"/>
      <sheetName val="하천집계"/>
      <sheetName val="오동하천"/>
      <sheetName val="윤직하천"/>
      <sheetName val="대조하천"/>
      <sheetName val="나한하천"/>
      <sheetName val="모전하천"/>
      <sheetName val="공평하천"/>
      <sheetName val="유곡하천"/>
      <sheetName val="불정하천"/>
      <sheetName val="오동"/>
      <sheetName val="윤직"/>
      <sheetName val="대조"/>
      <sheetName val="나한"/>
      <sheetName val="모전"/>
      <sheetName val="공평"/>
      <sheetName val="유곡"/>
      <sheetName val="불정"/>
      <sheetName val="Module2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5">
          <cell r="A5" t="str">
            <v>임1</v>
          </cell>
          <cell r="B5">
            <v>1</v>
          </cell>
          <cell r="C5" t="str">
            <v>산 5</v>
          </cell>
          <cell r="E5" t="str">
            <v>임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3570</v>
          </cell>
          <cell r="L5">
            <v>3</v>
          </cell>
          <cell r="M5" t="str">
            <v>임</v>
          </cell>
          <cell r="N5" t="str">
            <v>석진모</v>
          </cell>
          <cell r="O5" t="str">
            <v>구향리 46</v>
          </cell>
          <cell r="T5" t="str">
            <v>O</v>
          </cell>
        </row>
        <row r="6">
          <cell r="A6" t="str">
            <v>임2</v>
          </cell>
          <cell r="B6">
            <v>2</v>
          </cell>
          <cell r="C6" t="str">
            <v>산 6</v>
          </cell>
          <cell r="D6" t="str">
            <v>산6-1</v>
          </cell>
          <cell r="E6" t="str">
            <v>임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3967</v>
          </cell>
          <cell r="L6">
            <v>18</v>
          </cell>
          <cell r="M6" t="str">
            <v>임</v>
          </cell>
          <cell r="N6" t="str">
            <v>김일웅</v>
          </cell>
          <cell r="O6" t="str">
            <v>구향리 46</v>
          </cell>
          <cell r="T6" t="str">
            <v>O</v>
          </cell>
        </row>
        <row r="7">
          <cell r="A7" t="str">
            <v>임3</v>
          </cell>
          <cell r="B7">
            <v>3</v>
          </cell>
          <cell r="C7" t="str">
            <v>산7-1</v>
          </cell>
          <cell r="D7" t="str">
            <v>산7-5</v>
          </cell>
          <cell r="E7" t="str">
            <v>임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69</v>
          </cell>
          <cell r="K7">
            <v>27</v>
          </cell>
          <cell r="L7">
            <v>57</v>
          </cell>
          <cell r="M7" t="str">
            <v>임</v>
          </cell>
          <cell r="N7" t="str">
            <v>우희원</v>
          </cell>
          <cell r="O7">
            <v>106</v>
          </cell>
          <cell r="T7" t="str">
            <v>O</v>
          </cell>
        </row>
        <row r="8">
          <cell r="A8" t="str">
            <v>임4</v>
          </cell>
          <cell r="D8" t="str">
            <v>산7-6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K8">
            <v>30</v>
          </cell>
          <cell r="T8" t="str">
            <v>O</v>
          </cell>
        </row>
        <row r="9">
          <cell r="A9" t="str">
            <v>임5</v>
          </cell>
          <cell r="B9">
            <v>4</v>
          </cell>
          <cell r="C9" t="str">
            <v>산 7-3</v>
          </cell>
          <cell r="E9" t="str">
            <v>임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2555</v>
          </cell>
          <cell r="L9">
            <v>1089</v>
          </cell>
          <cell r="M9" t="str">
            <v>임</v>
          </cell>
          <cell r="N9" t="str">
            <v>국</v>
          </cell>
          <cell r="O9" t="str">
            <v>건설교통부</v>
          </cell>
          <cell r="T9" t="str">
            <v>O</v>
          </cell>
        </row>
        <row r="10">
          <cell r="A10" t="str">
            <v>임6</v>
          </cell>
          <cell r="B10">
            <v>5</v>
          </cell>
          <cell r="C10" t="str">
            <v>산 8</v>
          </cell>
          <cell r="D10" t="str">
            <v>산8-4</v>
          </cell>
          <cell r="E10" t="str">
            <v>임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3320</v>
          </cell>
          <cell r="L10">
            <v>407</v>
          </cell>
          <cell r="M10" t="str">
            <v>임</v>
          </cell>
          <cell r="N10" t="str">
            <v>신월석 외5인</v>
          </cell>
          <cell r="O10" t="str">
            <v>윤직리 756</v>
          </cell>
          <cell r="T10" t="str">
            <v>O</v>
          </cell>
        </row>
        <row r="11">
          <cell r="A11" t="str">
            <v>임7</v>
          </cell>
          <cell r="B11">
            <v>6</v>
          </cell>
          <cell r="C11" t="str">
            <v>산 8-1</v>
          </cell>
          <cell r="E11" t="str">
            <v>임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5011</v>
          </cell>
          <cell r="L11">
            <v>879</v>
          </cell>
          <cell r="M11" t="str">
            <v>임</v>
          </cell>
          <cell r="N11" t="str">
            <v>신월석 외5인</v>
          </cell>
          <cell r="O11" t="str">
            <v>윤직리 756</v>
          </cell>
          <cell r="T11" t="str">
            <v>O</v>
          </cell>
        </row>
        <row r="12">
          <cell r="A12" t="str">
            <v>미표기</v>
          </cell>
          <cell r="B12">
            <v>7</v>
          </cell>
          <cell r="C12" t="str">
            <v>9-1</v>
          </cell>
          <cell r="E12" t="str">
            <v>도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149</v>
          </cell>
          <cell r="L12">
            <v>149</v>
          </cell>
          <cell r="M12" t="str">
            <v>도</v>
          </cell>
          <cell r="N12" t="str">
            <v>정성옥 외1인</v>
          </cell>
          <cell r="O12" t="str">
            <v>윤직리 752</v>
          </cell>
        </row>
        <row r="13">
          <cell r="A13" t="str">
            <v>미표기</v>
          </cell>
          <cell r="B13">
            <v>8</v>
          </cell>
          <cell r="C13" t="str">
            <v>9-2</v>
          </cell>
          <cell r="E13" t="str">
            <v>도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20</v>
          </cell>
          <cell r="L13">
            <v>20</v>
          </cell>
          <cell r="M13" t="str">
            <v>도</v>
          </cell>
          <cell r="N13" t="str">
            <v>정성옥 외1인</v>
          </cell>
          <cell r="O13" t="str">
            <v>윤직리 752</v>
          </cell>
        </row>
        <row r="14">
          <cell r="A14" t="str">
            <v>미표기</v>
          </cell>
          <cell r="B14">
            <v>9</v>
          </cell>
          <cell r="C14" t="str">
            <v>9-3</v>
          </cell>
          <cell r="D14" t="str">
            <v>9-16</v>
          </cell>
          <cell r="E14" t="str">
            <v>묘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1908</v>
          </cell>
          <cell r="K14">
            <v>1024</v>
          </cell>
          <cell r="L14">
            <v>1219</v>
          </cell>
          <cell r="M14" t="str">
            <v>묘</v>
          </cell>
          <cell r="N14" t="str">
            <v>시원광웅</v>
          </cell>
          <cell r="O14" t="str">
            <v>구향리 54</v>
          </cell>
          <cell r="V14" t="str">
            <v>미등기</v>
          </cell>
        </row>
        <row r="15">
          <cell r="A15" t="str">
            <v>미표기</v>
          </cell>
          <cell r="D15" t="str">
            <v>9-17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K15">
            <v>15</v>
          </cell>
        </row>
        <row r="16">
          <cell r="A16" t="str">
            <v>임8</v>
          </cell>
          <cell r="B16">
            <v>10</v>
          </cell>
          <cell r="C16" t="str">
            <v>9-4</v>
          </cell>
          <cell r="E16" t="str">
            <v>임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1884</v>
          </cell>
          <cell r="L16">
            <v>138</v>
          </cell>
          <cell r="M16" t="str">
            <v>임</v>
          </cell>
          <cell r="N16" t="str">
            <v>신현규</v>
          </cell>
          <cell r="O16" t="str">
            <v>윤직리 412</v>
          </cell>
          <cell r="T16" t="str">
            <v>O</v>
          </cell>
        </row>
        <row r="17">
          <cell r="A17" t="str">
            <v>농1</v>
          </cell>
          <cell r="B17">
            <v>11</v>
          </cell>
          <cell r="C17" t="str">
            <v>9-5</v>
          </cell>
          <cell r="E17" t="str">
            <v>전</v>
          </cell>
          <cell r="F17" t="str">
            <v>O</v>
          </cell>
          <cell r="G17">
            <v>0</v>
          </cell>
          <cell r="H17">
            <v>0</v>
          </cell>
          <cell r="I17">
            <v>0</v>
          </cell>
          <cell r="J17">
            <v>249</v>
          </cell>
          <cell r="L17">
            <v>59</v>
          </cell>
          <cell r="M17" t="str">
            <v>전</v>
          </cell>
          <cell r="N17" t="str">
            <v>신현규</v>
          </cell>
          <cell r="O17" t="str">
            <v>윤직리 412</v>
          </cell>
          <cell r="U17" t="str">
            <v>O</v>
          </cell>
        </row>
        <row r="18">
          <cell r="A18" t="str">
            <v>임9</v>
          </cell>
          <cell r="B18">
            <v>12</v>
          </cell>
          <cell r="C18" t="str">
            <v>9-11</v>
          </cell>
          <cell r="E18" t="str">
            <v>임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146</v>
          </cell>
          <cell r="L18">
            <v>146</v>
          </cell>
          <cell r="M18" t="str">
            <v>임</v>
          </cell>
          <cell r="N18" t="str">
            <v>상주시</v>
          </cell>
          <cell r="T18" t="str">
            <v>O</v>
          </cell>
        </row>
        <row r="19">
          <cell r="A19" t="str">
            <v>농2</v>
          </cell>
          <cell r="B19">
            <v>13</v>
          </cell>
          <cell r="C19" t="str">
            <v>9-12</v>
          </cell>
          <cell r="E19" t="str">
            <v>전</v>
          </cell>
          <cell r="F19" t="str">
            <v>O</v>
          </cell>
          <cell r="G19">
            <v>0</v>
          </cell>
          <cell r="H19">
            <v>0</v>
          </cell>
          <cell r="I19">
            <v>0</v>
          </cell>
          <cell r="J19">
            <v>6</v>
          </cell>
          <cell r="L19">
            <v>6</v>
          </cell>
          <cell r="M19" t="str">
            <v>전</v>
          </cell>
          <cell r="N19" t="str">
            <v>상주시</v>
          </cell>
          <cell r="U19" t="str">
            <v>O</v>
          </cell>
        </row>
        <row r="20">
          <cell r="A20" t="str">
            <v>미표기</v>
          </cell>
          <cell r="B20">
            <v>14</v>
          </cell>
          <cell r="C20" t="str">
            <v>9-13</v>
          </cell>
          <cell r="E20" t="str">
            <v>묘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280</v>
          </cell>
          <cell r="L20">
            <v>280</v>
          </cell>
          <cell r="M20" t="str">
            <v>묘</v>
          </cell>
          <cell r="N20" t="str">
            <v>시원광웅</v>
          </cell>
          <cell r="O20" t="str">
            <v>구향리 54</v>
          </cell>
        </row>
        <row r="21">
          <cell r="A21" t="str">
            <v>미표기</v>
          </cell>
          <cell r="B21">
            <v>15</v>
          </cell>
          <cell r="C21" t="str">
            <v>11-1</v>
          </cell>
          <cell r="E21" t="str">
            <v>도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202</v>
          </cell>
          <cell r="L21">
            <v>202</v>
          </cell>
          <cell r="M21" t="str">
            <v>도</v>
          </cell>
          <cell r="N21" t="str">
            <v>심안섭</v>
          </cell>
          <cell r="O21">
            <v>115</v>
          </cell>
        </row>
        <row r="22">
          <cell r="A22" t="str">
            <v>농3</v>
          </cell>
          <cell r="B22">
            <v>16</v>
          </cell>
          <cell r="C22" t="str">
            <v>11-2</v>
          </cell>
          <cell r="E22" t="str">
            <v>전</v>
          </cell>
          <cell r="F22" t="str">
            <v>O</v>
          </cell>
          <cell r="G22">
            <v>0</v>
          </cell>
          <cell r="H22">
            <v>0</v>
          </cell>
          <cell r="I22">
            <v>0</v>
          </cell>
          <cell r="J22">
            <v>684</v>
          </cell>
          <cell r="L22">
            <v>684</v>
          </cell>
          <cell r="M22" t="str">
            <v>전</v>
          </cell>
          <cell r="N22" t="str">
            <v>조준창</v>
          </cell>
          <cell r="O22" t="str">
            <v>함창면 오동리 733</v>
          </cell>
          <cell r="U22" t="str">
            <v>O</v>
          </cell>
        </row>
        <row r="23">
          <cell r="A23" t="str">
            <v>농4</v>
          </cell>
          <cell r="B23">
            <v>17</v>
          </cell>
          <cell r="C23" t="str">
            <v>11-3</v>
          </cell>
          <cell r="E23" t="str">
            <v>전</v>
          </cell>
          <cell r="F23" t="str">
            <v>O</v>
          </cell>
          <cell r="G23">
            <v>0</v>
          </cell>
          <cell r="H23">
            <v>0</v>
          </cell>
          <cell r="I23">
            <v>0</v>
          </cell>
          <cell r="J23">
            <v>371</v>
          </cell>
          <cell r="L23">
            <v>371</v>
          </cell>
          <cell r="M23" t="str">
            <v>전</v>
          </cell>
          <cell r="N23" t="str">
            <v>국</v>
          </cell>
          <cell r="O23" t="str">
            <v>건설교통부</v>
          </cell>
          <cell r="U23" t="str">
            <v>O</v>
          </cell>
        </row>
        <row r="24">
          <cell r="A24" t="str">
            <v>농5</v>
          </cell>
          <cell r="B24">
            <v>18</v>
          </cell>
          <cell r="C24" t="str">
            <v>12</v>
          </cell>
          <cell r="D24" t="str">
            <v>12-1</v>
          </cell>
          <cell r="E24" t="str">
            <v>전</v>
          </cell>
          <cell r="F24" t="str">
            <v>O</v>
          </cell>
          <cell r="G24">
            <v>0</v>
          </cell>
          <cell r="H24">
            <v>0</v>
          </cell>
          <cell r="I24">
            <v>0</v>
          </cell>
          <cell r="J24">
            <v>483</v>
          </cell>
          <cell r="L24">
            <v>90</v>
          </cell>
          <cell r="M24" t="str">
            <v>전</v>
          </cell>
          <cell r="N24" t="str">
            <v>원영철</v>
          </cell>
          <cell r="O24" t="str">
            <v>772-2</v>
          </cell>
          <cell r="U24" t="str">
            <v>O</v>
          </cell>
        </row>
        <row r="25">
          <cell r="A25" t="str">
            <v>미표기</v>
          </cell>
          <cell r="B25">
            <v>19</v>
          </cell>
          <cell r="C25" t="str">
            <v>14-1</v>
          </cell>
          <cell r="E25" t="str">
            <v>도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3</v>
          </cell>
          <cell r="L25">
            <v>3</v>
          </cell>
          <cell r="M25" t="str">
            <v>도</v>
          </cell>
          <cell r="N25" t="str">
            <v>김용근</v>
          </cell>
          <cell r="O25" t="str">
            <v>규향리 230</v>
          </cell>
        </row>
        <row r="26">
          <cell r="A26" t="str">
            <v>농6</v>
          </cell>
          <cell r="B26">
            <v>20</v>
          </cell>
          <cell r="C26" t="str">
            <v>14-2</v>
          </cell>
          <cell r="E26" t="str">
            <v>전</v>
          </cell>
          <cell r="F26" t="str">
            <v>O</v>
          </cell>
          <cell r="G26">
            <v>0</v>
          </cell>
          <cell r="H26">
            <v>0</v>
          </cell>
          <cell r="I26">
            <v>0</v>
          </cell>
          <cell r="J26">
            <v>772</v>
          </cell>
          <cell r="L26">
            <v>772</v>
          </cell>
          <cell r="M26" t="str">
            <v>전</v>
          </cell>
          <cell r="N26" t="str">
            <v>장도진</v>
          </cell>
          <cell r="O26" t="str">
            <v>586-3</v>
          </cell>
          <cell r="U26" t="str">
            <v>O</v>
          </cell>
        </row>
        <row r="27">
          <cell r="A27" t="str">
            <v>농7</v>
          </cell>
          <cell r="B27">
            <v>21</v>
          </cell>
          <cell r="C27" t="str">
            <v>14-3</v>
          </cell>
          <cell r="E27" t="str">
            <v>전</v>
          </cell>
          <cell r="F27" t="str">
            <v>O</v>
          </cell>
          <cell r="G27">
            <v>0</v>
          </cell>
          <cell r="H27">
            <v>0</v>
          </cell>
          <cell r="I27">
            <v>0</v>
          </cell>
          <cell r="J27">
            <v>2843</v>
          </cell>
          <cell r="L27">
            <v>1600</v>
          </cell>
          <cell r="M27" t="str">
            <v>전</v>
          </cell>
          <cell r="N27" t="str">
            <v>국</v>
          </cell>
          <cell r="O27" t="str">
            <v>건설교통부</v>
          </cell>
          <cell r="U27" t="str">
            <v>O</v>
          </cell>
        </row>
        <row r="28">
          <cell r="A28" t="str">
            <v>농8</v>
          </cell>
          <cell r="B28">
            <v>22</v>
          </cell>
          <cell r="C28" t="str">
            <v>14-4</v>
          </cell>
          <cell r="E28" t="str">
            <v>전</v>
          </cell>
          <cell r="F28" t="str">
            <v>O</v>
          </cell>
          <cell r="G28">
            <v>0</v>
          </cell>
          <cell r="H28">
            <v>0</v>
          </cell>
          <cell r="I28">
            <v>0</v>
          </cell>
          <cell r="J28">
            <v>876</v>
          </cell>
          <cell r="L28">
            <v>594</v>
          </cell>
          <cell r="M28" t="str">
            <v>전</v>
          </cell>
          <cell r="N28" t="str">
            <v>국</v>
          </cell>
          <cell r="O28" t="str">
            <v>건설교통부</v>
          </cell>
          <cell r="U28" t="str">
            <v>O</v>
          </cell>
        </row>
        <row r="29">
          <cell r="A29" t="str">
            <v>임10</v>
          </cell>
          <cell r="B29">
            <v>23</v>
          </cell>
          <cell r="C29" t="str">
            <v>14-5</v>
          </cell>
          <cell r="D29" t="str">
            <v>14-9</v>
          </cell>
          <cell r="E29" t="str">
            <v>임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20416</v>
          </cell>
          <cell r="L29">
            <v>4936</v>
          </cell>
          <cell r="M29" t="str">
            <v>임</v>
          </cell>
          <cell r="N29" t="str">
            <v>김용근</v>
          </cell>
          <cell r="O29" t="str">
            <v>안동시 서부동 157-4</v>
          </cell>
          <cell r="T29" t="str">
            <v>O</v>
          </cell>
        </row>
        <row r="30">
          <cell r="A30" t="str">
            <v>농9</v>
          </cell>
          <cell r="B30">
            <v>24</v>
          </cell>
          <cell r="C30" t="str">
            <v>14-6</v>
          </cell>
          <cell r="E30" t="str">
            <v>전</v>
          </cell>
          <cell r="F30" t="str">
            <v>O</v>
          </cell>
          <cell r="G30">
            <v>0</v>
          </cell>
          <cell r="H30">
            <v>0</v>
          </cell>
          <cell r="I30">
            <v>0</v>
          </cell>
          <cell r="J30">
            <v>6</v>
          </cell>
          <cell r="L30">
            <v>6</v>
          </cell>
          <cell r="M30" t="str">
            <v>전</v>
          </cell>
          <cell r="N30" t="str">
            <v>국</v>
          </cell>
          <cell r="O30" t="str">
            <v>건설교통부</v>
          </cell>
          <cell r="U30" t="str">
            <v>O</v>
          </cell>
        </row>
        <row r="31">
          <cell r="A31" t="str">
            <v>농10</v>
          </cell>
          <cell r="B31">
            <v>25</v>
          </cell>
          <cell r="C31" t="str">
            <v>14-7</v>
          </cell>
          <cell r="E31" t="str">
            <v>전</v>
          </cell>
          <cell r="F31" t="str">
            <v>O</v>
          </cell>
          <cell r="G31">
            <v>0</v>
          </cell>
          <cell r="H31">
            <v>0</v>
          </cell>
          <cell r="I31">
            <v>0</v>
          </cell>
          <cell r="J31">
            <v>58</v>
          </cell>
          <cell r="L31">
            <v>58</v>
          </cell>
          <cell r="M31" t="str">
            <v>전</v>
          </cell>
          <cell r="N31" t="str">
            <v>국</v>
          </cell>
          <cell r="O31" t="str">
            <v>건설교통부</v>
          </cell>
          <cell r="U31" t="str">
            <v>O</v>
          </cell>
        </row>
        <row r="32">
          <cell r="A32" t="str">
            <v>임11</v>
          </cell>
          <cell r="B32">
            <v>26</v>
          </cell>
          <cell r="C32" t="str">
            <v>14-8</v>
          </cell>
          <cell r="E32" t="str">
            <v>임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4935</v>
          </cell>
          <cell r="L32">
            <v>3205</v>
          </cell>
          <cell r="M32" t="str">
            <v>임</v>
          </cell>
          <cell r="N32" t="str">
            <v>국</v>
          </cell>
          <cell r="O32" t="str">
            <v>건설교통부</v>
          </cell>
          <cell r="T32" t="str">
            <v>O</v>
          </cell>
        </row>
        <row r="33">
          <cell r="A33" t="str">
            <v>농11</v>
          </cell>
          <cell r="B33">
            <v>27</v>
          </cell>
          <cell r="C33" t="str">
            <v>15</v>
          </cell>
          <cell r="E33" t="str">
            <v>전</v>
          </cell>
          <cell r="F33" t="str">
            <v>O</v>
          </cell>
          <cell r="G33">
            <v>0</v>
          </cell>
          <cell r="H33">
            <v>0</v>
          </cell>
          <cell r="I33">
            <v>0</v>
          </cell>
          <cell r="J33">
            <v>347</v>
          </cell>
          <cell r="L33">
            <v>347</v>
          </cell>
          <cell r="M33" t="str">
            <v>전</v>
          </cell>
          <cell r="N33" t="str">
            <v>국</v>
          </cell>
          <cell r="O33" t="str">
            <v>건설교통부</v>
          </cell>
          <cell r="U33" t="str">
            <v>O</v>
          </cell>
        </row>
        <row r="34">
          <cell r="A34" t="str">
            <v>미표기</v>
          </cell>
          <cell r="B34">
            <v>28</v>
          </cell>
          <cell r="C34" t="str">
            <v>16-1</v>
          </cell>
          <cell r="E34" t="str">
            <v>도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10</v>
          </cell>
          <cell r="L34">
            <v>10</v>
          </cell>
          <cell r="M34" t="str">
            <v>도</v>
          </cell>
          <cell r="N34" t="str">
            <v>신진옥</v>
          </cell>
          <cell r="O34" t="str">
            <v>윤직리 753</v>
          </cell>
        </row>
        <row r="35">
          <cell r="A35" t="str">
            <v>농12</v>
          </cell>
          <cell r="B35">
            <v>29</v>
          </cell>
          <cell r="C35" t="str">
            <v>16-2</v>
          </cell>
          <cell r="E35" t="str">
            <v>전</v>
          </cell>
          <cell r="F35" t="str">
            <v>O</v>
          </cell>
          <cell r="G35">
            <v>0</v>
          </cell>
          <cell r="H35">
            <v>0</v>
          </cell>
          <cell r="I35">
            <v>0</v>
          </cell>
          <cell r="J35">
            <v>1088</v>
          </cell>
          <cell r="L35">
            <v>686</v>
          </cell>
          <cell r="M35" t="str">
            <v>전</v>
          </cell>
          <cell r="N35" t="str">
            <v>신성철</v>
          </cell>
          <cell r="O35" t="str">
            <v>윤직리 753</v>
          </cell>
          <cell r="U35" t="str">
            <v>O</v>
          </cell>
        </row>
        <row r="36">
          <cell r="A36" t="str">
            <v>농13</v>
          </cell>
          <cell r="B36">
            <v>30</v>
          </cell>
          <cell r="C36" t="str">
            <v>16-3</v>
          </cell>
          <cell r="E36" t="str">
            <v>전</v>
          </cell>
          <cell r="F36" t="str">
            <v>O</v>
          </cell>
          <cell r="G36">
            <v>0</v>
          </cell>
          <cell r="H36">
            <v>0</v>
          </cell>
          <cell r="I36">
            <v>0</v>
          </cell>
          <cell r="J36">
            <v>638</v>
          </cell>
          <cell r="L36">
            <v>638</v>
          </cell>
          <cell r="M36" t="str">
            <v>전</v>
          </cell>
          <cell r="N36" t="str">
            <v>국</v>
          </cell>
          <cell r="O36" t="str">
            <v>건설교통부</v>
          </cell>
          <cell r="U36" t="str">
            <v>O</v>
          </cell>
        </row>
        <row r="37">
          <cell r="A37" t="str">
            <v>농14</v>
          </cell>
          <cell r="B37">
            <v>31</v>
          </cell>
          <cell r="C37" t="str">
            <v>17</v>
          </cell>
          <cell r="E37" t="str">
            <v>전</v>
          </cell>
          <cell r="F37" t="str">
            <v>O</v>
          </cell>
          <cell r="G37">
            <v>0</v>
          </cell>
          <cell r="H37">
            <v>0</v>
          </cell>
          <cell r="I37">
            <v>0</v>
          </cell>
          <cell r="J37">
            <v>456</v>
          </cell>
          <cell r="L37">
            <v>456</v>
          </cell>
          <cell r="M37" t="str">
            <v>전</v>
          </cell>
          <cell r="N37" t="str">
            <v>이상호</v>
          </cell>
          <cell r="O37" t="str">
            <v>문경시 영신동 450-1</v>
          </cell>
          <cell r="U37" t="str">
            <v>O</v>
          </cell>
        </row>
        <row r="38">
          <cell r="A38" t="str">
            <v>농15</v>
          </cell>
          <cell r="B38">
            <v>32</v>
          </cell>
          <cell r="C38" t="str">
            <v>17-1</v>
          </cell>
          <cell r="E38" t="str">
            <v>전</v>
          </cell>
          <cell r="F38" t="str">
            <v>O</v>
          </cell>
          <cell r="G38">
            <v>0</v>
          </cell>
          <cell r="H38">
            <v>0</v>
          </cell>
          <cell r="I38">
            <v>0</v>
          </cell>
          <cell r="J38">
            <v>394</v>
          </cell>
          <cell r="L38">
            <v>394</v>
          </cell>
          <cell r="M38" t="str">
            <v>전</v>
          </cell>
          <cell r="N38" t="str">
            <v>하도철</v>
          </cell>
          <cell r="O38" t="str">
            <v>점촌시 흥덕동 776 황제아파트 102-707</v>
          </cell>
          <cell r="U38" t="str">
            <v>O</v>
          </cell>
        </row>
        <row r="39">
          <cell r="A39" t="str">
            <v>농16</v>
          </cell>
          <cell r="B39">
            <v>33</v>
          </cell>
          <cell r="C39" t="str">
            <v>18</v>
          </cell>
          <cell r="E39" t="str">
            <v>답</v>
          </cell>
          <cell r="F39">
            <v>0</v>
          </cell>
          <cell r="G39" t="str">
            <v>O</v>
          </cell>
          <cell r="H39">
            <v>0</v>
          </cell>
          <cell r="I39">
            <v>0</v>
          </cell>
          <cell r="J39">
            <v>2720</v>
          </cell>
          <cell r="L39">
            <v>312</v>
          </cell>
          <cell r="M39" t="str">
            <v>답</v>
          </cell>
          <cell r="N39" t="str">
            <v>이상호</v>
          </cell>
          <cell r="O39" t="str">
            <v>문경시 영신동 450-1</v>
          </cell>
          <cell r="U39" t="str">
            <v>O</v>
          </cell>
        </row>
        <row r="40">
          <cell r="A40" t="str">
            <v>농17</v>
          </cell>
          <cell r="B40">
            <v>34</v>
          </cell>
          <cell r="C40" t="str">
            <v>18-1</v>
          </cell>
          <cell r="E40" t="str">
            <v>답</v>
          </cell>
          <cell r="F40">
            <v>0</v>
          </cell>
          <cell r="G40" t="str">
            <v>O</v>
          </cell>
          <cell r="H40">
            <v>0</v>
          </cell>
          <cell r="I40">
            <v>0</v>
          </cell>
          <cell r="J40">
            <v>4</v>
          </cell>
          <cell r="L40">
            <v>4</v>
          </cell>
          <cell r="M40" t="str">
            <v>답</v>
          </cell>
          <cell r="N40" t="str">
            <v>하도철</v>
          </cell>
          <cell r="O40" t="str">
            <v>점촌시 흥덕동 776 황제아파트 102-707</v>
          </cell>
          <cell r="U40" t="str">
            <v>O</v>
          </cell>
        </row>
        <row r="41">
          <cell r="A41" t="str">
            <v>농18</v>
          </cell>
          <cell r="B41">
            <v>35</v>
          </cell>
          <cell r="C41" t="str">
            <v>19</v>
          </cell>
          <cell r="E41" t="str">
            <v>전</v>
          </cell>
          <cell r="F41" t="str">
            <v>O</v>
          </cell>
          <cell r="G41">
            <v>0</v>
          </cell>
          <cell r="H41">
            <v>0</v>
          </cell>
          <cell r="I41">
            <v>0</v>
          </cell>
          <cell r="J41">
            <v>1755</v>
          </cell>
          <cell r="L41">
            <v>84</v>
          </cell>
          <cell r="M41" t="str">
            <v>전</v>
          </cell>
          <cell r="N41" t="str">
            <v>윤관식</v>
          </cell>
          <cell r="O41" t="str">
            <v>윤직리 671</v>
          </cell>
          <cell r="U41" t="str">
            <v>O</v>
          </cell>
        </row>
        <row r="42">
          <cell r="A42" t="str">
            <v>미표기</v>
          </cell>
          <cell r="B42">
            <v>36</v>
          </cell>
          <cell r="C42" t="str">
            <v>20-1</v>
          </cell>
          <cell r="E42" t="str">
            <v>묘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3407</v>
          </cell>
          <cell r="L42">
            <v>521</v>
          </cell>
          <cell r="M42" t="str">
            <v>묘</v>
          </cell>
          <cell r="N42" t="str">
            <v>남문식 외4인</v>
          </cell>
          <cell r="O42" t="str">
            <v>구향리 89</v>
          </cell>
        </row>
        <row r="43">
          <cell r="A43" t="str">
            <v>미표기</v>
          </cell>
          <cell r="B43">
            <v>37</v>
          </cell>
          <cell r="C43" t="str">
            <v>20-2</v>
          </cell>
          <cell r="E43" t="str">
            <v>도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33</v>
          </cell>
          <cell r="L43">
            <v>33</v>
          </cell>
          <cell r="M43" t="str">
            <v>도</v>
          </cell>
          <cell r="N43" t="str">
            <v>국</v>
          </cell>
          <cell r="O43" t="str">
            <v>건설교통부</v>
          </cell>
        </row>
        <row r="44">
          <cell r="A44" t="str">
            <v>미표기</v>
          </cell>
          <cell r="B44">
            <v>38</v>
          </cell>
          <cell r="C44" t="str">
            <v>20-5</v>
          </cell>
          <cell r="E44" t="str">
            <v>묘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303</v>
          </cell>
          <cell r="L44">
            <v>303</v>
          </cell>
          <cell r="M44" t="str">
            <v>묘</v>
          </cell>
          <cell r="N44" t="str">
            <v>남문식 외4인</v>
          </cell>
          <cell r="O44" t="str">
            <v>구향리 89</v>
          </cell>
          <cell r="V44" t="str">
            <v>미등기</v>
          </cell>
        </row>
        <row r="45">
          <cell r="A45" t="str">
            <v>농19</v>
          </cell>
          <cell r="B45">
            <v>39</v>
          </cell>
          <cell r="C45" t="str">
            <v>26</v>
          </cell>
          <cell r="E45" t="str">
            <v>전</v>
          </cell>
          <cell r="F45" t="str">
            <v>O</v>
          </cell>
          <cell r="G45">
            <v>0</v>
          </cell>
          <cell r="H45">
            <v>0</v>
          </cell>
          <cell r="I45">
            <v>0</v>
          </cell>
          <cell r="J45">
            <v>1825</v>
          </cell>
          <cell r="L45">
            <v>241</v>
          </cell>
          <cell r="M45" t="str">
            <v>전</v>
          </cell>
          <cell r="N45" t="str">
            <v>이상호</v>
          </cell>
          <cell r="O45" t="str">
            <v>문경시 영신동 450-1</v>
          </cell>
          <cell r="U45" t="str">
            <v>O</v>
          </cell>
        </row>
        <row r="46">
          <cell r="A46" t="str">
            <v>농20</v>
          </cell>
          <cell r="B46">
            <v>40</v>
          </cell>
          <cell r="C46" t="str">
            <v>27</v>
          </cell>
          <cell r="E46" t="str">
            <v>전</v>
          </cell>
          <cell r="F46" t="str">
            <v>O</v>
          </cell>
          <cell r="G46">
            <v>0</v>
          </cell>
          <cell r="H46">
            <v>0</v>
          </cell>
          <cell r="I46">
            <v>0</v>
          </cell>
          <cell r="J46">
            <v>2340</v>
          </cell>
          <cell r="L46">
            <v>75</v>
          </cell>
          <cell r="M46" t="str">
            <v>전</v>
          </cell>
          <cell r="N46" t="str">
            <v>신실경</v>
          </cell>
          <cell r="O46" t="str">
            <v>윤직리 753</v>
          </cell>
          <cell r="U46" t="str">
            <v>O</v>
          </cell>
        </row>
        <row r="47">
          <cell r="A47" t="str">
            <v>미표기</v>
          </cell>
          <cell r="B47">
            <v>41</v>
          </cell>
          <cell r="C47" t="str">
            <v>29-1</v>
          </cell>
          <cell r="E47" t="str">
            <v>도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152</v>
          </cell>
          <cell r="L47">
            <v>56</v>
          </cell>
          <cell r="M47" t="str">
            <v>도</v>
          </cell>
          <cell r="N47" t="str">
            <v>국</v>
          </cell>
          <cell r="O47" t="str">
            <v>건설교통부</v>
          </cell>
        </row>
        <row r="48">
          <cell r="A48" t="str">
            <v>농21</v>
          </cell>
          <cell r="B48">
            <v>42</v>
          </cell>
          <cell r="C48" t="str">
            <v>29-2</v>
          </cell>
          <cell r="E48" t="str">
            <v>전</v>
          </cell>
          <cell r="F48" t="str">
            <v>O</v>
          </cell>
          <cell r="G48">
            <v>0</v>
          </cell>
          <cell r="H48">
            <v>0</v>
          </cell>
          <cell r="I48">
            <v>0</v>
          </cell>
          <cell r="J48">
            <v>1226</v>
          </cell>
          <cell r="L48">
            <v>63</v>
          </cell>
          <cell r="M48" t="str">
            <v>전</v>
          </cell>
          <cell r="N48" t="str">
            <v>신실경</v>
          </cell>
          <cell r="O48" t="str">
            <v>윤직리 753</v>
          </cell>
          <cell r="U48" t="str">
            <v>O</v>
          </cell>
        </row>
        <row r="49">
          <cell r="A49" t="str">
            <v>농22</v>
          </cell>
          <cell r="B49">
            <v>43</v>
          </cell>
          <cell r="C49" t="str">
            <v>48-1</v>
          </cell>
          <cell r="E49" t="str">
            <v>답</v>
          </cell>
          <cell r="F49">
            <v>0</v>
          </cell>
          <cell r="G49" t="str">
            <v>O</v>
          </cell>
          <cell r="H49">
            <v>0</v>
          </cell>
          <cell r="I49">
            <v>0</v>
          </cell>
          <cell r="J49">
            <v>654</v>
          </cell>
          <cell r="L49">
            <v>28</v>
          </cell>
          <cell r="M49" t="str">
            <v>답</v>
          </cell>
          <cell r="N49" t="str">
            <v>주경천</v>
          </cell>
          <cell r="O49" t="str">
            <v>대조리 73</v>
          </cell>
          <cell r="U49" t="str">
            <v>O</v>
          </cell>
        </row>
        <row r="50">
          <cell r="A50" t="str">
            <v>농23</v>
          </cell>
          <cell r="B50">
            <v>44</v>
          </cell>
          <cell r="C50" t="str">
            <v>48-2</v>
          </cell>
          <cell r="D50" t="str">
            <v>48-6</v>
          </cell>
          <cell r="E50" t="str">
            <v>답</v>
          </cell>
          <cell r="F50">
            <v>0</v>
          </cell>
          <cell r="G50" t="str">
            <v>O</v>
          </cell>
          <cell r="H50">
            <v>0</v>
          </cell>
          <cell r="I50">
            <v>0</v>
          </cell>
          <cell r="J50">
            <v>913</v>
          </cell>
          <cell r="L50">
            <v>686</v>
          </cell>
          <cell r="M50" t="str">
            <v>답</v>
          </cell>
          <cell r="N50" t="str">
            <v>이병열</v>
          </cell>
          <cell r="O50" t="str">
            <v>구향리 115-40</v>
          </cell>
          <cell r="U50" t="str">
            <v>O</v>
          </cell>
        </row>
        <row r="51">
          <cell r="A51" t="str">
            <v>농24</v>
          </cell>
          <cell r="B51">
            <v>45</v>
          </cell>
          <cell r="C51" t="str">
            <v>48-3</v>
          </cell>
          <cell r="E51" t="str">
            <v>답</v>
          </cell>
          <cell r="F51">
            <v>0</v>
          </cell>
          <cell r="G51" t="str">
            <v>O</v>
          </cell>
          <cell r="H51">
            <v>0</v>
          </cell>
          <cell r="I51">
            <v>0</v>
          </cell>
          <cell r="J51">
            <v>3946</v>
          </cell>
          <cell r="L51">
            <v>1945</v>
          </cell>
          <cell r="M51" t="str">
            <v>답</v>
          </cell>
          <cell r="N51" t="str">
            <v>국</v>
          </cell>
          <cell r="O51" t="str">
            <v>건설교통부</v>
          </cell>
          <cell r="U51" t="str">
            <v>O</v>
          </cell>
        </row>
        <row r="52">
          <cell r="A52" t="str">
            <v>농25</v>
          </cell>
          <cell r="B52">
            <v>46</v>
          </cell>
          <cell r="C52" t="str">
            <v>48-4</v>
          </cell>
          <cell r="E52" t="str">
            <v>답</v>
          </cell>
          <cell r="F52">
            <v>0</v>
          </cell>
          <cell r="G52" t="str">
            <v>O</v>
          </cell>
          <cell r="H52">
            <v>0</v>
          </cell>
          <cell r="I52">
            <v>0</v>
          </cell>
          <cell r="J52">
            <v>31</v>
          </cell>
          <cell r="L52">
            <v>31</v>
          </cell>
          <cell r="M52" t="str">
            <v>답</v>
          </cell>
          <cell r="N52" t="str">
            <v>국</v>
          </cell>
          <cell r="O52" t="str">
            <v>건설교통부</v>
          </cell>
          <cell r="U52" t="str">
            <v>O</v>
          </cell>
        </row>
        <row r="53">
          <cell r="A53" t="str">
            <v>농26</v>
          </cell>
          <cell r="B53">
            <v>47</v>
          </cell>
          <cell r="C53" t="str">
            <v>48-5</v>
          </cell>
          <cell r="E53" t="str">
            <v>답</v>
          </cell>
          <cell r="F53">
            <v>0</v>
          </cell>
          <cell r="G53" t="str">
            <v>O</v>
          </cell>
          <cell r="H53">
            <v>0</v>
          </cell>
          <cell r="I53">
            <v>0</v>
          </cell>
          <cell r="J53">
            <v>3523</v>
          </cell>
          <cell r="L53">
            <v>927</v>
          </cell>
          <cell r="M53" t="str">
            <v>답</v>
          </cell>
          <cell r="N53" t="str">
            <v>국</v>
          </cell>
          <cell r="O53" t="str">
            <v>건설교통부</v>
          </cell>
          <cell r="U53" t="str">
            <v>O</v>
          </cell>
        </row>
        <row r="54">
          <cell r="A54" t="str">
            <v>농27</v>
          </cell>
          <cell r="B54">
            <v>48</v>
          </cell>
          <cell r="C54" t="str">
            <v>49-1</v>
          </cell>
          <cell r="E54" t="str">
            <v>답</v>
          </cell>
          <cell r="F54">
            <v>0</v>
          </cell>
          <cell r="G54" t="str">
            <v>O</v>
          </cell>
          <cell r="H54">
            <v>0</v>
          </cell>
          <cell r="I54">
            <v>0</v>
          </cell>
          <cell r="J54">
            <v>2240</v>
          </cell>
          <cell r="L54">
            <v>225</v>
          </cell>
          <cell r="M54" t="str">
            <v>답</v>
          </cell>
          <cell r="N54" t="str">
            <v>황영학</v>
          </cell>
          <cell r="O54" t="str">
            <v>문경시 산북면 대하리 182</v>
          </cell>
          <cell r="U54" t="str">
            <v>O</v>
          </cell>
        </row>
        <row r="55">
          <cell r="A55" t="str">
            <v>농28</v>
          </cell>
          <cell r="B55">
            <v>49</v>
          </cell>
          <cell r="C55" t="str">
            <v>49-2</v>
          </cell>
          <cell r="E55" t="str">
            <v>답</v>
          </cell>
          <cell r="F55">
            <v>0</v>
          </cell>
          <cell r="G55" t="str">
            <v>O</v>
          </cell>
          <cell r="H55">
            <v>0</v>
          </cell>
          <cell r="I55">
            <v>0</v>
          </cell>
          <cell r="J55">
            <v>1565</v>
          </cell>
          <cell r="L55">
            <v>199</v>
          </cell>
          <cell r="M55" t="str">
            <v>답</v>
          </cell>
          <cell r="N55" t="str">
            <v>조춘복</v>
          </cell>
          <cell r="O55" t="str">
            <v>윤직리 753</v>
          </cell>
          <cell r="U55" t="str">
            <v>O</v>
          </cell>
        </row>
        <row r="56">
          <cell r="A56" t="str">
            <v>농29</v>
          </cell>
          <cell r="B56">
            <v>50</v>
          </cell>
          <cell r="C56" t="str">
            <v>49-3</v>
          </cell>
          <cell r="E56" t="str">
            <v>답</v>
          </cell>
          <cell r="F56">
            <v>0</v>
          </cell>
          <cell r="G56" t="str">
            <v>O</v>
          </cell>
          <cell r="H56">
            <v>0</v>
          </cell>
          <cell r="I56">
            <v>0</v>
          </cell>
          <cell r="J56">
            <v>127</v>
          </cell>
          <cell r="L56">
            <v>127</v>
          </cell>
          <cell r="M56" t="str">
            <v>답</v>
          </cell>
          <cell r="N56" t="str">
            <v>국</v>
          </cell>
          <cell r="O56" t="str">
            <v>건설교통부</v>
          </cell>
          <cell r="U56" t="str">
            <v>O</v>
          </cell>
        </row>
        <row r="57">
          <cell r="A57" t="str">
            <v>농30</v>
          </cell>
          <cell r="B57">
            <v>51</v>
          </cell>
          <cell r="C57" t="str">
            <v>49-4</v>
          </cell>
          <cell r="E57" t="str">
            <v>답</v>
          </cell>
          <cell r="F57">
            <v>0</v>
          </cell>
          <cell r="G57" t="str">
            <v>O</v>
          </cell>
          <cell r="H57">
            <v>0</v>
          </cell>
          <cell r="I57">
            <v>0</v>
          </cell>
          <cell r="J57">
            <v>914</v>
          </cell>
          <cell r="L57">
            <v>732</v>
          </cell>
          <cell r="M57" t="str">
            <v>답</v>
          </cell>
          <cell r="N57" t="str">
            <v>국</v>
          </cell>
          <cell r="O57" t="str">
            <v>건설교통부</v>
          </cell>
          <cell r="U57" t="str">
            <v>O</v>
          </cell>
        </row>
        <row r="58">
          <cell r="A58" t="str">
            <v>농31</v>
          </cell>
          <cell r="B58">
            <v>52</v>
          </cell>
          <cell r="C58" t="str">
            <v>50-1</v>
          </cell>
          <cell r="E58" t="str">
            <v>답</v>
          </cell>
          <cell r="F58">
            <v>0</v>
          </cell>
          <cell r="G58" t="str">
            <v>O</v>
          </cell>
          <cell r="H58">
            <v>0</v>
          </cell>
          <cell r="I58">
            <v>0</v>
          </cell>
          <cell r="J58">
            <v>625</v>
          </cell>
          <cell r="L58">
            <v>378</v>
          </cell>
          <cell r="M58" t="str">
            <v>답</v>
          </cell>
          <cell r="N58" t="str">
            <v>이상호</v>
          </cell>
          <cell r="O58" t="str">
            <v>문경시 영신동 450-1</v>
          </cell>
          <cell r="U58" t="str">
            <v>O</v>
          </cell>
        </row>
        <row r="59">
          <cell r="A59" t="str">
            <v>미표기</v>
          </cell>
          <cell r="B59">
            <v>53</v>
          </cell>
          <cell r="C59" t="str">
            <v>50-2</v>
          </cell>
          <cell r="E59" t="str">
            <v>대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443</v>
          </cell>
          <cell r="L59">
            <v>443</v>
          </cell>
          <cell r="M59" t="str">
            <v>대</v>
          </cell>
          <cell r="N59" t="str">
            <v>국</v>
          </cell>
          <cell r="O59" t="str">
            <v>건셜교통부</v>
          </cell>
        </row>
        <row r="60">
          <cell r="A60" t="str">
            <v>농32</v>
          </cell>
          <cell r="B60">
            <v>54</v>
          </cell>
          <cell r="C60" t="str">
            <v>50-3</v>
          </cell>
          <cell r="E60" t="str">
            <v>답</v>
          </cell>
          <cell r="F60">
            <v>0</v>
          </cell>
          <cell r="G60" t="str">
            <v>O</v>
          </cell>
          <cell r="H60">
            <v>0</v>
          </cell>
          <cell r="I60">
            <v>0</v>
          </cell>
          <cell r="J60">
            <v>803</v>
          </cell>
          <cell r="L60">
            <v>533</v>
          </cell>
          <cell r="M60" t="str">
            <v>답</v>
          </cell>
          <cell r="N60" t="str">
            <v>국</v>
          </cell>
          <cell r="O60" t="str">
            <v>건설교통부</v>
          </cell>
          <cell r="U60" t="str">
            <v>O</v>
          </cell>
        </row>
        <row r="61">
          <cell r="A61" t="str">
            <v>미표기</v>
          </cell>
          <cell r="B61">
            <v>55</v>
          </cell>
          <cell r="C61" t="str">
            <v>51</v>
          </cell>
          <cell r="D61" t="str">
            <v>51-2</v>
          </cell>
          <cell r="E61" t="str">
            <v>묘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1696</v>
          </cell>
          <cell r="L61">
            <v>695</v>
          </cell>
          <cell r="M61" t="str">
            <v>묘</v>
          </cell>
          <cell r="N61" t="str">
            <v>김한엽</v>
          </cell>
          <cell r="O61" t="str">
            <v>대구 중구 동인동 226</v>
          </cell>
        </row>
        <row r="62">
          <cell r="A62" t="str">
            <v>미표기</v>
          </cell>
          <cell r="B62">
            <v>56</v>
          </cell>
          <cell r="C62" t="str">
            <v>51-1</v>
          </cell>
          <cell r="E62" t="str">
            <v>묘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49</v>
          </cell>
          <cell r="L62">
            <v>49</v>
          </cell>
          <cell r="M62" t="str">
            <v>묘</v>
          </cell>
          <cell r="N62" t="str">
            <v>김한엽</v>
          </cell>
          <cell r="O62" t="str">
            <v>대구 중구 동인동 226</v>
          </cell>
        </row>
        <row r="63">
          <cell r="A63" t="str">
            <v>농33</v>
          </cell>
          <cell r="B63">
            <v>57</v>
          </cell>
          <cell r="C63" t="str">
            <v>52</v>
          </cell>
          <cell r="D63" t="str">
            <v>52-2</v>
          </cell>
          <cell r="E63" t="str">
            <v>답</v>
          </cell>
          <cell r="F63">
            <v>0</v>
          </cell>
          <cell r="G63" t="str">
            <v>O</v>
          </cell>
          <cell r="H63">
            <v>0</v>
          </cell>
          <cell r="I63">
            <v>0</v>
          </cell>
          <cell r="J63">
            <v>3197</v>
          </cell>
          <cell r="L63">
            <v>238</v>
          </cell>
          <cell r="M63" t="str">
            <v>답</v>
          </cell>
          <cell r="N63" t="str">
            <v>손석범</v>
          </cell>
          <cell r="O63">
            <v>761</v>
          </cell>
          <cell r="U63" t="str">
            <v>O</v>
          </cell>
        </row>
        <row r="64">
          <cell r="A64" t="str">
            <v>농34</v>
          </cell>
          <cell r="B64">
            <v>58</v>
          </cell>
          <cell r="C64" t="str">
            <v>52-1</v>
          </cell>
          <cell r="E64" t="str">
            <v>답</v>
          </cell>
          <cell r="F64">
            <v>0</v>
          </cell>
          <cell r="G64" t="str">
            <v>O</v>
          </cell>
          <cell r="H64">
            <v>0</v>
          </cell>
          <cell r="I64">
            <v>0</v>
          </cell>
          <cell r="J64">
            <v>115</v>
          </cell>
          <cell r="L64">
            <v>115</v>
          </cell>
          <cell r="M64" t="str">
            <v>답</v>
          </cell>
          <cell r="N64" t="str">
            <v>국</v>
          </cell>
          <cell r="O64" t="str">
            <v>건설교통부</v>
          </cell>
          <cell r="U64" t="str">
            <v>O</v>
          </cell>
        </row>
        <row r="65">
          <cell r="A65" t="str">
            <v>농35</v>
          </cell>
          <cell r="B65">
            <v>59</v>
          </cell>
          <cell r="C65" t="str">
            <v>53</v>
          </cell>
          <cell r="D65" t="str">
            <v>53-2</v>
          </cell>
          <cell r="E65" t="str">
            <v>답</v>
          </cell>
          <cell r="F65">
            <v>0</v>
          </cell>
          <cell r="G65" t="str">
            <v>O</v>
          </cell>
          <cell r="H65">
            <v>0</v>
          </cell>
          <cell r="I65">
            <v>0</v>
          </cell>
          <cell r="J65">
            <v>535</v>
          </cell>
          <cell r="L65">
            <v>402</v>
          </cell>
          <cell r="M65" t="str">
            <v>답</v>
          </cell>
          <cell r="N65" t="str">
            <v>유용철</v>
          </cell>
          <cell r="O65" t="str">
            <v>함창면 윤직리 409</v>
          </cell>
          <cell r="U65" t="str">
            <v>O</v>
          </cell>
        </row>
        <row r="66">
          <cell r="A66" t="str">
            <v>농36</v>
          </cell>
          <cell r="B66">
            <v>60</v>
          </cell>
          <cell r="C66" t="str">
            <v>53-1</v>
          </cell>
          <cell r="E66" t="str">
            <v>답</v>
          </cell>
          <cell r="F66">
            <v>0</v>
          </cell>
          <cell r="G66" t="str">
            <v>O</v>
          </cell>
          <cell r="H66">
            <v>0</v>
          </cell>
          <cell r="I66">
            <v>0</v>
          </cell>
          <cell r="J66">
            <v>417</v>
          </cell>
          <cell r="L66">
            <v>400</v>
          </cell>
          <cell r="M66" t="str">
            <v>답</v>
          </cell>
          <cell r="N66" t="str">
            <v>국</v>
          </cell>
          <cell r="O66" t="str">
            <v>건설교통부</v>
          </cell>
          <cell r="U66" t="str">
            <v>O</v>
          </cell>
        </row>
        <row r="67">
          <cell r="A67" t="str">
            <v>농37</v>
          </cell>
          <cell r="B67">
            <v>61</v>
          </cell>
          <cell r="C67" t="str">
            <v>54</v>
          </cell>
          <cell r="D67" t="str">
            <v>54-1</v>
          </cell>
          <cell r="E67" t="str">
            <v>답</v>
          </cell>
          <cell r="F67">
            <v>0</v>
          </cell>
          <cell r="G67" t="str">
            <v>O</v>
          </cell>
          <cell r="H67">
            <v>0</v>
          </cell>
          <cell r="I67">
            <v>0</v>
          </cell>
          <cell r="J67">
            <v>2545</v>
          </cell>
          <cell r="L67">
            <v>91</v>
          </cell>
          <cell r="M67" t="str">
            <v>답</v>
          </cell>
          <cell r="N67" t="str">
            <v>박금분</v>
          </cell>
          <cell r="O67" t="str">
            <v>윤직리 787</v>
          </cell>
          <cell r="U67" t="str">
            <v>O</v>
          </cell>
        </row>
        <row r="68">
          <cell r="A68" t="str">
            <v>농38</v>
          </cell>
          <cell r="B68">
            <v>62</v>
          </cell>
          <cell r="C68" t="str">
            <v>69</v>
          </cell>
          <cell r="D68" t="str">
            <v>69-2</v>
          </cell>
          <cell r="E68" t="str">
            <v>답</v>
          </cell>
          <cell r="F68">
            <v>0</v>
          </cell>
          <cell r="G68" t="str">
            <v>O</v>
          </cell>
          <cell r="H68">
            <v>0</v>
          </cell>
          <cell r="I68">
            <v>0</v>
          </cell>
          <cell r="J68">
            <v>2130</v>
          </cell>
          <cell r="L68">
            <v>417</v>
          </cell>
          <cell r="M68" t="str">
            <v>답</v>
          </cell>
          <cell r="N68" t="str">
            <v>김준호</v>
          </cell>
          <cell r="O68">
            <v>763</v>
          </cell>
          <cell r="U68" t="str">
            <v>O</v>
          </cell>
        </row>
        <row r="69">
          <cell r="A69" t="str">
            <v>농39</v>
          </cell>
          <cell r="B69">
            <v>63</v>
          </cell>
          <cell r="C69" t="str">
            <v>69-1</v>
          </cell>
          <cell r="E69" t="str">
            <v>답</v>
          </cell>
          <cell r="F69">
            <v>0</v>
          </cell>
          <cell r="G69" t="str">
            <v>O</v>
          </cell>
          <cell r="H69">
            <v>0</v>
          </cell>
          <cell r="I69">
            <v>0</v>
          </cell>
          <cell r="J69">
            <v>1044</v>
          </cell>
          <cell r="L69">
            <v>505</v>
          </cell>
          <cell r="M69" t="str">
            <v>답</v>
          </cell>
          <cell r="N69" t="str">
            <v>국</v>
          </cell>
          <cell r="O69" t="str">
            <v>건설교통부</v>
          </cell>
          <cell r="U69" t="str">
            <v>O</v>
          </cell>
        </row>
        <row r="70">
          <cell r="A70" t="str">
            <v>농40</v>
          </cell>
          <cell r="B70">
            <v>64</v>
          </cell>
          <cell r="C70" t="str">
            <v>70-1</v>
          </cell>
          <cell r="E70" t="str">
            <v>답</v>
          </cell>
          <cell r="F70">
            <v>0</v>
          </cell>
          <cell r="G70" t="str">
            <v>O</v>
          </cell>
          <cell r="H70">
            <v>0</v>
          </cell>
          <cell r="I70">
            <v>0</v>
          </cell>
          <cell r="J70">
            <v>1403</v>
          </cell>
          <cell r="L70">
            <v>667</v>
          </cell>
          <cell r="M70" t="str">
            <v>답</v>
          </cell>
          <cell r="N70" t="str">
            <v>황의수</v>
          </cell>
          <cell r="O70" t="str">
            <v>천안군 성환면 외리</v>
          </cell>
          <cell r="U70" t="str">
            <v>O</v>
          </cell>
        </row>
        <row r="71">
          <cell r="A71" t="str">
            <v>농41</v>
          </cell>
          <cell r="B71">
            <v>65</v>
          </cell>
          <cell r="C71" t="str">
            <v>70-2</v>
          </cell>
          <cell r="D71" t="str">
            <v>70-3</v>
          </cell>
          <cell r="E71" t="str">
            <v>답</v>
          </cell>
          <cell r="F71">
            <v>0</v>
          </cell>
          <cell r="G71" t="str">
            <v>O</v>
          </cell>
          <cell r="H71">
            <v>0</v>
          </cell>
          <cell r="I71">
            <v>0</v>
          </cell>
          <cell r="J71">
            <v>829</v>
          </cell>
          <cell r="L71">
            <v>651</v>
          </cell>
          <cell r="M71" t="str">
            <v>답</v>
          </cell>
          <cell r="N71" t="str">
            <v>황의수</v>
          </cell>
          <cell r="O71" t="str">
            <v>천안군 성환면 외리</v>
          </cell>
          <cell r="U71" t="str">
            <v>O</v>
          </cell>
          <cell r="V71" t="str">
            <v>미등기</v>
          </cell>
        </row>
        <row r="72">
          <cell r="A72" t="str">
            <v>농42</v>
          </cell>
          <cell r="B72">
            <v>66</v>
          </cell>
          <cell r="C72" t="str">
            <v>71-1</v>
          </cell>
          <cell r="E72" t="str">
            <v>답</v>
          </cell>
          <cell r="F72">
            <v>0</v>
          </cell>
          <cell r="G72" t="str">
            <v>O</v>
          </cell>
          <cell r="H72">
            <v>0</v>
          </cell>
          <cell r="I72">
            <v>0</v>
          </cell>
          <cell r="J72">
            <v>4031</v>
          </cell>
          <cell r="L72">
            <v>1585</v>
          </cell>
          <cell r="M72" t="str">
            <v>답</v>
          </cell>
          <cell r="N72" t="str">
            <v>국</v>
          </cell>
          <cell r="O72" t="str">
            <v>건설교통부</v>
          </cell>
          <cell r="U72" t="str">
            <v>O</v>
          </cell>
        </row>
        <row r="73">
          <cell r="A73" t="str">
            <v>농43</v>
          </cell>
          <cell r="B73">
            <v>67</v>
          </cell>
          <cell r="C73" t="str">
            <v>72</v>
          </cell>
          <cell r="E73" t="str">
            <v>답</v>
          </cell>
          <cell r="F73">
            <v>0</v>
          </cell>
          <cell r="G73" t="str">
            <v>O</v>
          </cell>
          <cell r="H73">
            <v>0</v>
          </cell>
          <cell r="I73">
            <v>0</v>
          </cell>
          <cell r="J73">
            <v>116</v>
          </cell>
          <cell r="L73">
            <v>116</v>
          </cell>
          <cell r="M73" t="str">
            <v>답</v>
          </cell>
          <cell r="N73" t="str">
            <v>김준호</v>
          </cell>
          <cell r="O73">
            <v>763</v>
          </cell>
          <cell r="U73" t="str">
            <v>O</v>
          </cell>
        </row>
        <row r="74">
          <cell r="A74" t="str">
            <v>농44</v>
          </cell>
          <cell r="B74">
            <v>68</v>
          </cell>
          <cell r="C74" t="str">
            <v>72-1</v>
          </cell>
          <cell r="E74" t="str">
            <v>답</v>
          </cell>
          <cell r="F74">
            <v>0</v>
          </cell>
          <cell r="G74" t="str">
            <v>O</v>
          </cell>
          <cell r="H74">
            <v>0</v>
          </cell>
          <cell r="I74">
            <v>0</v>
          </cell>
          <cell r="J74">
            <v>6</v>
          </cell>
          <cell r="L74">
            <v>6</v>
          </cell>
          <cell r="M74" t="str">
            <v>답</v>
          </cell>
          <cell r="N74" t="str">
            <v>국</v>
          </cell>
          <cell r="O74" t="str">
            <v>건설교통부</v>
          </cell>
          <cell r="U74" t="str">
            <v>O</v>
          </cell>
        </row>
        <row r="75">
          <cell r="A75" t="str">
            <v>농45</v>
          </cell>
          <cell r="B75">
            <v>69</v>
          </cell>
          <cell r="C75" t="str">
            <v>73</v>
          </cell>
          <cell r="D75" t="str">
            <v>73-2</v>
          </cell>
          <cell r="E75" t="str">
            <v>전</v>
          </cell>
          <cell r="F75" t="str">
            <v>O</v>
          </cell>
          <cell r="G75">
            <v>0</v>
          </cell>
          <cell r="H75">
            <v>0</v>
          </cell>
          <cell r="I75">
            <v>0</v>
          </cell>
          <cell r="J75">
            <v>653</v>
          </cell>
          <cell r="L75">
            <v>505</v>
          </cell>
          <cell r="M75" t="str">
            <v>전</v>
          </cell>
          <cell r="N75" t="str">
            <v>여광진</v>
          </cell>
          <cell r="O75" t="str">
            <v>함창면 오동리 784</v>
          </cell>
          <cell r="U75" t="str">
            <v>O</v>
          </cell>
        </row>
        <row r="76">
          <cell r="A76" t="str">
            <v>농46</v>
          </cell>
          <cell r="B76">
            <v>70</v>
          </cell>
          <cell r="C76" t="str">
            <v>73-1</v>
          </cell>
          <cell r="E76" t="str">
            <v>전</v>
          </cell>
          <cell r="F76" t="str">
            <v>O</v>
          </cell>
          <cell r="G76">
            <v>0</v>
          </cell>
          <cell r="H76">
            <v>0</v>
          </cell>
          <cell r="I76">
            <v>0</v>
          </cell>
          <cell r="J76">
            <v>1717</v>
          </cell>
          <cell r="L76">
            <v>710</v>
          </cell>
          <cell r="M76" t="str">
            <v>전</v>
          </cell>
          <cell r="N76" t="str">
            <v>여광진</v>
          </cell>
          <cell r="O76" t="str">
            <v>함창면 오동리 784</v>
          </cell>
          <cell r="U76" t="str">
            <v>O</v>
          </cell>
          <cell r="V76" t="str">
            <v>미등기</v>
          </cell>
        </row>
        <row r="77">
          <cell r="A77" t="str">
            <v>농47</v>
          </cell>
          <cell r="B77">
            <v>71</v>
          </cell>
          <cell r="C77" t="str">
            <v>74</v>
          </cell>
          <cell r="D77" t="str">
            <v>74-3</v>
          </cell>
          <cell r="E77" t="str">
            <v>답</v>
          </cell>
          <cell r="F77">
            <v>0</v>
          </cell>
          <cell r="G77" t="str">
            <v>O</v>
          </cell>
          <cell r="H77">
            <v>0</v>
          </cell>
          <cell r="I77">
            <v>0</v>
          </cell>
          <cell r="J77">
            <v>1054</v>
          </cell>
          <cell r="L77">
            <v>389</v>
          </cell>
          <cell r="M77" t="str">
            <v>답</v>
          </cell>
          <cell r="N77" t="str">
            <v>김준호</v>
          </cell>
          <cell r="O77">
            <v>763</v>
          </cell>
          <cell r="U77" t="str">
            <v>O</v>
          </cell>
        </row>
        <row r="78">
          <cell r="A78" t="str">
            <v>농48</v>
          </cell>
          <cell r="B78">
            <v>72</v>
          </cell>
          <cell r="C78" t="str">
            <v>74-1</v>
          </cell>
          <cell r="E78" t="str">
            <v>전</v>
          </cell>
          <cell r="F78" t="str">
            <v>O</v>
          </cell>
          <cell r="G78">
            <v>0</v>
          </cell>
          <cell r="H78">
            <v>0</v>
          </cell>
          <cell r="I78">
            <v>0</v>
          </cell>
          <cell r="J78">
            <v>803</v>
          </cell>
          <cell r="L78">
            <v>4</v>
          </cell>
          <cell r="M78" t="str">
            <v>전</v>
          </cell>
          <cell r="N78" t="str">
            <v>국</v>
          </cell>
          <cell r="O78" t="str">
            <v>건설교통부</v>
          </cell>
          <cell r="U78" t="str">
            <v>O</v>
          </cell>
        </row>
        <row r="79">
          <cell r="A79" t="str">
            <v>농49</v>
          </cell>
          <cell r="B79">
            <v>73</v>
          </cell>
          <cell r="C79" t="str">
            <v>74-2</v>
          </cell>
          <cell r="E79" t="str">
            <v>답</v>
          </cell>
          <cell r="F79">
            <v>0</v>
          </cell>
          <cell r="G79" t="str">
            <v>O</v>
          </cell>
          <cell r="H79">
            <v>0</v>
          </cell>
          <cell r="I79">
            <v>0</v>
          </cell>
          <cell r="J79">
            <v>262</v>
          </cell>
          <cell r="L79">
            <v>262</v>
          </cell>
          <cell r="M79" t="str">
            <v>답</v>
          </cell>
          <cell r="N79" t="str">
            <v>김준호</v>
          </cell>
          <cell r="O79">
            <v>763</v>
          </cell>
          <cell r="U79" t="str">
            <v>O</v>
          </cell>
        </row>
        <row r="80">
          <cell r="A80" t="str">
            <v>미표기</v>
          </cell>
          <cell r="B80">
            <v>74</v>
          </cell>
          <cell r="C80" t="str">
            <v>799</v>
          </cell>
          <cell r="E80" t="str">
            <v>도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40169</v>
          </cell>
          <cell r="L80">
            <v>1843</v>
          </cell>
          <cell r="M80" t="str">
            <v>도</v>
          </cell>
          <cell r="N80" t="str">
            <v>국</v>
          </cell>
          <cell r="O80" t="str">
            <v>건설교통부</v>
          </cell>
        </row>
        <row r="81">
          <cell r="A81" t="str">
            <v>미표기</v>
          </cell>
          <cell r="B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2">
          <cell r="A82" t="str">
            <v>미표기</v>
          </cell>
          <cell r="B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A83" t="str">
            <v>미표기</v>
          </cell>
          <cell r="B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A84" t="str">
            <v>미표기</v>
          </cell>
          <cell r="B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A85" t="str">
            <v>미표기</v>
          </cell>
          <cell r="B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A86" t="str">
            <v>미표기</v>
          </cell>
          <cell r="B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A87" t="str">
            <v>미표기</v>
          </cell>
          <cell r="B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A88" t="str">
            <v>미표기</v>
          </cell>
          <cell r="B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A89" t="str">
            <v>미표기</v>
          </cell>
          <cell r="B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A90" t="str">
            <v>미표기</v>
          </cell>
          <cell r="B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A91" t="str">
            <v>미표기</v>
          </cell>
          <cell r="B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A92" t="str">
            <v>미표기</v>
          </cell>
          <cell r="B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A93" t="str">
            <v>미표기</v>
          </cell>
          <cell r="B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A94" t="str">
            <v>미표기</v>
          </cell>
          <cell r="B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A95" t="str">
            <v>미표기</v>
          </cell>
          <cell r="B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A96" t="str">
            <v>미표기</v>
          </cell>
          <cell r="B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A97" t="str">
            <v>미표기</v>
          </cell>
          <cell r="B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A98" t="str">
            <v>미표기</v>
          </cell>
          <cell r="B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A99" t="str">
            <v>미표기</v>
          </cell>
          <cell r="B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A100" t="str">
            <v>미표기</v>
          </cell>
          <cell r="B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A101" t="str">
            <v>미표기</v>
          </cell>
          <cell r="B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</row>
        <row r="102">
          <cell r="A102" t="str">
            <v>미표기</v>
          </cell>
          <cell r="B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A103" t="str">
            <v>미표기</v>
          </cell>
          <cell r="B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A104" t="str">
            <v>미표기</v>
          </cell>
          <cell r="B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A105" t="str">
            <v>미표기</v>
          </cell>
          <cell r="B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A106" t="str">
            <v>미표기</v>
          </cell>
          <cell r="B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A107" t="str">
            <v>미표기</v>
          </cell>
          <cell r="B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 t="str">
            <v>미표기</v>
          </cell>
          <cell r="B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 t="str">
            <v>미표기</v>
          </cell>
          <cell r="B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A110" t="str">
            <v>미표기</v>
          </cell>
          <cell r="B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A111" t="str">
            <v>미표기</v>
          </cell>
          <cell r="B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미표기</v>
          </cell>
          <cell r="B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A113" t="str">
            <v>미표기</v>
          </cell>
          <cell r="B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미표기</v>
          </cell>
          <cell r="B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A115" t="str">
            <v>미표기</v>
          </cell>
          <cell r="B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A116" t="str">
            <v>미표기</v>
          </cell>
          <cell r="B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A117" t="str">
            <v>미표기</v>
          </cell>
          <cell r="B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A118" t="str">
            <v>미표기</v>
          </cell>
          <cell r="B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</row>
        <row r="119">
          <cell r="A119" t="str">
            <v>미표기</v>
          </cell>
          <cell r="B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A120" t="str">
            <v>미표기</v>
          </cell>
          <cell r="B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 t="str">
            <v>미표기</v>
          </cell>
          <cell r="B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A122" t="str">
            <v>미표기</v>
          </cell>
          <cell r="B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A123" t="str">
            <v>미표기</v>
          </cell>
          <cell r="B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A124" t="str">
            <v>미표기</v>
          </cell>
          <cell r="B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A125" t="str">
            <v>미표기</v>
          </cell>
          <cell r="B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</row>
        <row r="126">
          <cell r="A126" t="str">
            <v>미표기</v>
          </cell>
          <cell r="B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A127" t="str">
            <v>미표기</v>
          </cell>
          <cell r="B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A128" t="str">
            <v>미표기</v>
          </cell>
          <cell r="B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A129" t="str">
            <v>미표기</v>
          </cell>
          <cell r="B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A130" t="str">
            <v>미표기</v>
          </cell>
          <cell r="B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A131" t="str">
            <v>미표기</v>
          </cell>
          <cell r="B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A132" t="str">
            <v>미표기</v>
          </cell>
          <cell r="B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A133" t="str">
            <v>미표기</v>
          </cell>
          <cell r="B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A134" t="str">
            <v>미표기</v>
          </cell>
          <cell r="B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A135" t="str">
            <v>미표기</v>
          </cell>
          <cell r="B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</row>
        <row r="136">
          <cell r="A136" t="str">
            <v>미표기</v>
          </cell>
          <cell r="B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A137" t="str">
            <v>미표기</v>
          </cell>
          <cell r="B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A138" t="str">
            <v>미표기</v>
          </cell>
          <cell r="B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A139" t="str">
            <v>미표기</v>
          </cell>
          <cell r="B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A140" t="str">
            <v>미표기</v>
          </cell>
          <cell r="B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</row>
        <row r="141">
          <cell r="A141" t="str">
            <v>미표기</v>
          </cell>
          <cell r="B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A142" t="str">
            <v>미표기</v>
          </cell>
          <cell r="B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</row>
        <row r="143">
          <cell r="A143" t="str">
            <v>미표기</v>
          </cell>
          <cell r="B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</row>
        <row r="144">
          <cell r="A144" t="str">
            <v>미표기</v>
          </cell>
          <cell r="B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A145" t="str">
            <v>미표기</v>
          </cell>
          <cell r="B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A146" t="str">
            <v>미표기</v>
          </cell>
          <cell r="B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A147" t="str">
            <v>미표기</v>
          </cell>
          <cell r="B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A148" t="str">
            <v>미표기</v>
          </cell>
          <cell r="B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A149" t="str">
            <v>미표기</v>
          </cell>
          <cell r="B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A150" t="str">
            <v>미표기</v>
          </cell>
          <cell r="B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A151" t="str">
            <v>미표기</v>
          </cell>
          <cell r="B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A152" t="str">
            <v>미표기</v>
          </cell>
          <cell r="B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A153" t="str">
            <v>미표기</v>
          </cell>
          <cell r="B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</row>
        <row r="154">
          <cell r="A154" t="str">
            <v>미표기</v>
          </cell>
          <cell r="B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A155" t="str">
            <v>미표기</v>
          </cell>
          <cell r="B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A156" t="str">
            <v>미표기</v>
          </cell>
          <cell r="B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A157" t="str">
            <v>미표기</v>
          </cell>
          <cell r="B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A158" t="str">
            <v>미표기</v>
          </cell>
          <cell r="B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 t="str">
            <v>미표기</v>
          </cell>
          <cell r="B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A160" t="str">
            <v>미표기</v>
          </cell>
          <cell r="B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A161" t="str">
            <v>미표기</v>
          </cell>
          <cell r="B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A162" t="str">
            <v>미표기</v>
          </cell>
          <cell r="B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A163" t="str">
            <v>미표기</v>
          </cell>
          <cell r="B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A164" t="str">
            <v>미표기</v>
          </cell>
          <cell r="B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A165" t="str">
            <v>미표기</v>
          </cell>
          <cell r="B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A166" t="str">
            <v>미표기</v>
          </cell>
          <cell r="B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A167" t="str">
            <v>미표기</v>
          </cell>
          <cell r="B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A168" t="str">
            <v>미표기</v>
          </cell>
          <cell r="B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A169" t="str">
            <v>미표기</v>
          </cell>
          <cell r="B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A170" t="str">
            <v>미표기</v>
          </cell>
          <cell r="B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A171" t="str">
            <v>미표기</v>
          </cell>
          <cell r="B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A172" t="str">
            <v>미표기</v>
          </cell>
          <cell r="B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A173" t="str">
            <v>미표기</v>
          </cell>
          <cell r="B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A174" t="str">
            <v>미표기</v>
          </cell>
          <cell r="B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A175" t="str">
            <v>미표기</v>
          </cell>
          <cell r="B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A176" t="str">
            <v>미표기</v>
          </cell>
          <cell r="B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A177" t="str">
            <v>미표기</v>
          </cell>
          <cell r="B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A178" t="str">
            <v>미표기</v>
          </cell>
          <cell r="B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A179" t="str">
            <v>미표기</v>
          </cell>
          <cell r="B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A180" t="str">
            <v>미표기</v>
          </cell>
          <cell r="B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A181" t="str">
            <v>미표기</v>
          </cell>
          <cell r="B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A182" t="str">
            <v>미표기</v>
          </cell>
          <cell r="B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A183" t="str">
            <v>미표기</v>
          </cell>
          <cell r="B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A184" t="str">
            <v>미표기</v>
          </cell>
          <cell r="B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A185" t="str">
            <v>미표기</v>
          </cell>
          <cell r="B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A186" t="str">
            <v>미표기</v>
          </cell>
          <cell r="B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A187" t="str">
            <v>미표기</v>
          </cell>
          <cell r="B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A188" t="str">
            <v>미표기</v>
          </cell>
          <cell r="B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A189" t="str">
            <v>미표기</v>
          </cell>
          <cell r="B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A190" t="str">
            <v>미표기</v>
          </cell>
          <cell r="B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A191" t="str">
            <v>미표기</v>
          </cell>
          <cell r="B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A192" t="str">
            <v>미표기</v>
          </cell>
          <cell r="B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A193" t="str">
            <v>미표기</v>
          </cell>
          <cell r="B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미표기</v>
          </cell>
          <cell r="B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미표기</v>
          </cell>
          <cell r="B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A196" t="str">
            <v>미표기</v>
          </cell>
          <cell r="B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 t="str">
            <v>미표기</v>
          </cell>
          <cell r="B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A198" t="str">
            <v>미표기</v>
          </cell>
          <cell r="B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A199" t="str">
            <v>미표기</v>
          </cell>
          <cell r="B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A200" t="str">
            <v>미표기</v>
          </cell>
          <cell r="B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</sheetData>
      <sheetData sheetId="47"/>
      <sheetData sheetId="48">
        <row r="5">
          <cell r="A5" t="str">
            <v>임1</v>
          </cell>
          <cell r="B5">
            <v>1</v>
          </cell>
          <cell r="C5" t="str">
            <v>산3</v>
          </cell>
          <cell r="D5" t="str">
            <v>산3-1</v>
          </cell>
          <cell r="E5" t="str">
            <v>임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7140</v>
          </cell>
          <cell r="L5">
            <v>232</v>
          </cell>
          <cell r="M5" t="str">
            <v>임</v>
          </cell>
          <cell r="N5" t="str">
            <v>허무정</v>
          </cell>
          <cell r="O5" t="str">
            <v>증촌리 50</v>
          </cell>
          <cell r="T5" t="str">
            <v>O</v>
          </cell>
        </row>
        <row r="6">
          <cell r="A6" t="str">
            <v>임2</v>
          </cell>
          <cell r="B6">
            <v>2</v>
          </cell>
          <cell r="C6" t="str">
            <v>산4</v>
          </cell>
          <cell r="D6" t="str">
            <v>산4-1</v>
          </cell>
          <cell r="E6" t="str">
            <v>임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15868</v>
          </cell>
          <cell r="L6">
            <v>2685</v>
          </cell>
          <cell r="M6" t="str">
            <v>임</v>
          </cell>
          <cell r="N6" t="str">
            <v>김규형</v>
          </cell>
          <cell r="O6" t="str">
            <v>문경시 모전동 25-35</v>
          </cell>
          <cell r="T6" t="str">
            <v>O</v>
          </cell>
        </row>
        <row r="7">
          <cell r="A7" t="str">
            <v>농1</v>
          </cell>
          <cell r="B7">
            <v>3</v>
          </cell>
          <cell r="C7">
            <v>52</v>
          </cell>
          <cell r="D7" t="str">
            <v>52-1</v>
          </cell>
          <cell r="E7" t="str">
            <v>답</v>
          </cell>
          <cell r="F7">
            <v>0</v>
          </cell>
          <cell r="G7" t="str">
            <v>O</v>
          </cell>
          <cell r="H7">
            <v>0</v>
          </cell>
          <cell r="I7">
            <v>0</v>
          </cell>
          <cell r="J7">
            <v>3871</v>
          </cell>
          <cell r="L7">
            <v>159</v>
          </cell>
          <cell r="M7" t="str">
            <v>답</v>
          </cell>
          <cell r="N7" t="str">
            <v>박재수</v>
          </cell>
          <cell r="O7" t="str">
            <v>함창면 대조리 152</v>
          </cell>
          <cell r="U7" t="str">
            <v>O</v>
          </cell>
        </row>
        <row r="8">
          <cell r="A8" t="str">
            <v>농2</v>
          </cell>
          <cell r="B8">
            <v>4</v>
          </cell>
          <cell r="C8">
            <v>53</v>
          </cell>
          <cell r="D8" t="str">
            <v>53-1</v>
          </cell>
          <cell r="E8" t="str">
            <v>답</v>
          </cell>
          <cell r="F8">
            <v>0</v>
          </cell>
          <cell r="G8" t="str">
            <v>O</v>
          </cell>
          <cell r="H8">
            <v>0</v>
          </cell>
          <cell r="I8">
            <v>0</v>
          </cell>
          <cell r="J8">
            <v>3686</v>
          </cell>
          <cell r="L8">
            <v>748</v>
          </cell>
          <cell r="M8" t="str">
            <v>답</v>
          </cell>
          <cell r="N8" t="str">
            <v>황의범외2인</v>
          </cell>
          <cell r="O8" t="str">
            <v>점촌시 점촌동 244</v>
          </cell>
          <cell r="U8" t="str">
            <v>O</v>
          </cell>
        </row>
        <row r="9">
          <cell r="A9" t="str">
            <v>농3</v>
          </cell>
          <cell r="B9">
            <v>5</v>
          </cell>
          <cell r="C9">
            <v>55</v>
          </cell>
          <cell r="D9" t="str">
            <v>55-1</v>
          </cell>
          <cell r="E9" t="str">
            <v>답</v>
          </cell>
          <cell r="F9">
            <v>0</v>
          </cell>
          <cell r="G9" t="str">
            <v>O</v>
          </cell>
          <cell r="H9">
            <v>0</v>
          </cell>
          <cell r="I9">
            <v>0</v>
          </cell>
          <cell r="J9">
            <v>1736</v>
          </cell>
          <cell r="L9">
            <v>1032</v>
          </cell>
          <cell r="M9" t="str">
            <v>답</v>
          </cell>
          <cell r="N9" t="str">
            <v>한선재</v>
          </cell>
          <cell r="O9">
            <v>72</v>
          </cell>
          <cell r="U9" t="str">
            <v>O</v>
          </cell>
        </row>
        <row r="10">
          <cell r="A10" t="str">
            <v>농4</v>
          </cell>
          <cell r="B10">
            <v>6</v>
          </cell>
          <cell r="C10" t="str">
            <v>60</v>
          </cell>
          <cell r="D10" t="str">
            <v>60-2</v>
          </cell>
          <cell r="E10" t="str">
            <v>전</v>
          </cell>
          <cell r="F10" t="str">
            <v>O</v>
          </cell>
          <cell r="G10">
            <v>0</v>
          </cell>
          <cell r="H10">
            <v>0</v>
          </cell>
          <cell r="I10">
            <v>0</v>
          </cell>
          <cell r="J10">
            <v>2579</v>
          </cell>
          <cell r="L10">
            <v>7</v>
          </cell>
          <cell r="M10" t="str">
            <v>답</v>
          </cell>
          <cell r="N10" t="str">
            <v>우무작</v>
          </cell>
          <cell r="O10">
            <v>246</v>
          </cell>
          <cell r="U10" t="str">
            <v>O</v>
          </cell>
        </row>
        <row r="11">
          <cell r="A11" t="str">
            <v>농5</v>
          </cell>
          <cell r="B11">
            <v>7</v>
          </cell>
          <cell r="C11">
            <v>62</v>
          </cell>
          <cell r="D11" t="str">
            <v>62-1</v>
          </cell>
          <cell r="E11" t="str">
            <v>전</v>
          </cell>
          <cell r="F11" t="str">
            <v>O</v>
          </cell>
          <cell r="G11">
            <v>0</v>
          </cell>
          <cell r="H11">
            <v>0</v>
          </cell>
          <cell r="I11">
            <v>0</v>
          </cell>
          <cell r="J11">
            <v>2013</v>
          </cell>
          <cell r="L11">
            <v>1125</v>
          </cell>
          <cell r="M11" t="str">
            <v>전</v>
          </cell>
          <cell r="N11" t="str">
            <v>안병오</v>
          </cell>
          <cell r="O11">
            <v>153</v>
          </cell>
          <cell r="U11" t="str">
            <v>O</v>
          </cell>
        </row>
        <row r="12">
          <cell r="A12" t="str">
            <v>농6</v>
          </cell>
          <cell r="B12">
            <v>8</v>
          </cell>
          <cell r="C12">
            <v>63</v>
          </cell>
          <cell r="D12" t="str">
            <v>63-1</v>
          </cell>
          <cell r="E12" t="str">
            <v>답</v>
          </cell>
          <cell r="F12">
            <v>0</v>
          </cell>
          <cell r="G12" t="str">
            <v>O</v>
          </cell>
          <cell r="H12">
            <v>0</v>
          </cell>
          <cell r="I12">
            <v>0</v>
          </cell>
          <cell r="J12">
            <v>1058</v>
          </cell>
          <cell r="L12">
            <v>689</v>
          </cell>
          <cell r="M12" t="str">
            <v>답</v>
          </cell>
          <cell r="N12" t="str">
            <v>서정식</v>
          </cell>
          <cell r="O12">
            <v>143</v>
          </cell>
          <cell r="U12" t="str">
            <v>O</v>
          </cell>
        </row>
        <row r="13">
          <cell r="A13" t="str">
            <v>농7</v>
          </cell>
          <cell r="B13">
            <v>9</v>
          </cell>
          <cell r="C13">
            <v>66</v>
          </cell>
          <cell r="D13" t="str">
            <v>66-1</v>
          </cell>
          <cell r="E13" t="str">
            <v>전</v>
          </cell>
          <cell r="F13" t="str">
            <v>O</v>
          </cell>
          <cell r="G13">
            <v>0</v>
          </cell>
          <cell r="H13">
            <v>0</v>
          </cell>
          <cell r="I13">
            <v>0</v>
          </cell>
          <cell r="J13">
            <v>1656</v>
          </cell>
          <cell r="L13">
            <v>472</v>
          </cell>
          <cell r="M13" t="str">
            <v>전</v>
          </cell>
          <cell r="N13" t="str">
            <v>한선재</v>
          </cell>
          <cell r="O13">
            <v>172</v>
          </cell>
          <cell r="U13" t="str">
            <v>O</v>
          </cell>
        </row>
        <row r="14">
          <cell r="A14" t="str">
            <v>농8</v>
          </cell>
          <cell r="B14">
            <v>10</v>
          </cell>
          <cell r="C14">
            <v>67</v>
          </cell>
          <cell r="D14" t="str">
            <v>67-1</v>
          </cell>
          <cell r="E14" t="str">
            <v>전</v>
          </cell>
          <cell r="F14" t="str">
            <v>O</v>
          </cell>
          <cell r="G14">
            <v>0</v>
          </cell>
          <cell r="H14">
            <v>0</v>
          </cell>
          <cell r="I14">
            <v>0</v>
          </cell>
          <cell r="J14">
            <v>450</v>
          </cell>
          <cell r="L14">
            <v>312</v>
          </cell>
          <cell r="M14" t="str">
            <v>전</v>
          </cell>
          <cell r="N14" t="str">
            <v>정용길</v>
          </cell>
          <cell r="O14">
            <v>136</v>
          </cell>
          <cell r="U14" t="str">
            <v>O</v>
          </cell>
        </row>
        <row r="15">
          <cell r="A15" t="str">
            <v>임3</v>
          </cell>
          <cell r="B15">
            <v>11</v>
          </cell>
          <cell r="C15">
            <v>68</v>
          </cell>
          <cell r="E15" t="str">
            <v>임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228</v>
          </cell>
          <cell r="L15">
            <v>228</v>
          </cell>
          <cell r="M15" t="str">
            <v>임</v>
          </cell>
          <cell r="N15" t="str">
            <v>정인수</v>
          </cell>
          <cell r="O15" t="str">
            <v>구향리 225</v>
          </cell>
          <cell r="T15" t="str">
            <v>O</v>
          </cell>
        </row>
        <row r="16">
          <cell r="A16" t="str">
            <v>임4</v>
          </cell>
          <cell r="B16">
            <v>12</v>
          </cell>
          <cell r="C16" t="str">
            <v>70-1</v>
          </cell>
          <cell r="D16" t="str">
            <v>70-7</v>
          </cell>
          <cell r="E16" t="str">
            <v>임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5116</v>
          </cell>
          <cell r="L16">
            <v>1668</v>
          </cell>
          <cell r="M16" t="str">
            <v>임</v>
          </cell>
          <cell r="N16" t="str">
            <v>정용길</v>
          </cell>
          <cell r="O16">
            <v>136</v>
          </cell>
          <cell r="T16" t="str">
            <v>O</v>
          </cell>
        </row>
        <row r="17">
          <cell r="A17" t="str">
            <v>임5</v>
          </cell>
          <cell r="B17">
            <v>13</v>
          </cell>
          <cell r="C17" t="str">
            <v>70-3</v>
          </cell>
          <cell r="D17" t="str">
            <v>70-8</v>
          </cell>
          <cell r="E17" t="str">
            <v>임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9474</v>
          </cell>
          <cell r="L17">
            <v>118</v>
          </cell>
          <cell r="M17" t="str">
            <v>임</v>
          </cell>
          <cell r="N17" t="str">
            <v>정용탁</v>
          </cell>
          <cell r="O17" t="str">
            <v>대전시 동구 성남동 128</v>
          </cell>
          <cell r="T17" t="str">
            <v>O</v>
          </cell>
        </row>
        <row r="18">
          <cell r="A18" t="str">
            <v>임6</v>
          </cell>
          <cell r="B18">
            <v>14</v>
          </cell>
          <cell r="C18" t="str">
            <v>70-6</v>
          </cell>
          <cell r="D18" t="str">
            <v>70-9</v>
          </cell>
          <cell r="E18" t="str">
            <v>임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7383</v>
          </cell>
          <cell r="L18">
            <v>6878</v>
          </cell>
          <cell r="M18" t="str">
            <v>임</v>
          </cell>
          <cell r="N18" t="str">
            <v>정갑수</v>
          </cell>
          <cell r="O18">
            <v>163</v>
          </cell>
          <cell r="P18" t="str">
            <v>농협중앙회</v>
          </cell>
          <cell r="Q18" t="str">
            <v>서울 중구 충정로 1가75 (취급지점:함창지점)</v>
          </cell>
          <cell r="R18" t="str">
            <v>근저당
지상권</v>
          </cell>
          <cell r="T18" t="str">
            <v>O</v>
          </cell>
        </row>
        <row r="19">
          <cell r="A19" t="str">
            <v>농9</v>
          </cell>
          <cell r="B19">
            <v>15</v>
          </cell>
          <cell r="C19" t="str">
            <v>78-1</v>
          </cell>
          <cell r="D19" t="str">
            <v>78-3</v>
          </cell>
          <cell r="E19" t="str">
            <v>답</v>
          </cell>
          <cell r="F19">
            <v>0</v>
          </cell>
          <cell r="G19" t="str">
            <v>O</v>
          </cell>
          <cell r="H19">
            <v>0</v>
          </cell>
          <cell r="I19">
            <v>0</v>
          </cell>
          <cell r="J19">
            <v>3980</v>
          </cell>
          <cell r="L19">
            <v>2126</v>
          </cell>
          <cell r="M19" t="str">
            <v>답</v>
          </cell>
          <cell r="N19" t="str">
            <v>박종철</v>
          </cell>
          <cell r="O19">
            <v>72</v>
          </cell>
          <cell r="U19" t="str">
            <v>O</v>
          </cell>
        </row>
        <row r="20">
          <cell r="A20" t="str">
            <v>실1</v>
          </cell>
          <cell r="B20">
            <v>16</v>
          </cell>
          <cell r="C20" t="str">
            <v>79-1</v>
          </cell>
          <cell r="D20" t="str">
            <v>79-4</v>
          </cell>
          <cell r="E20" t="str">
            <v>임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15445</v>
          </cell>
          <cell r="K20">
            <v>6024</v>
          </cell>
          <cell r="L20">
            <v>6191</v>
          </cell>
          <cell r="M20" t="str">
            <v>과</v>
          </cell>
          <cell r="N20" t="str">
            <v>조달성</v>
          </cell>
          <cell r="O20" t="str">
            <v>점촌시 모전동 82-37</v>
          </cell>
          <cell r="U20" t="str">
            <v>O</v>
          </cell>
        </row>
        <row r="21">
          <cell r="A21" t="str">
            <v>실2</v>
          </cell>
          <cell r="D21" t="str">
            <v>79-6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K21">
            <v>167</v>
          </cell>
          <cell r="M21" t="str">
            <v>과</v>
          </cell>
          <cell r="U21" t="str">
            <v>O</v>
          </cell>
        </row>
        <row r="22">
          <cell r="A22" t="str">
            <v>미표기</v>
          </cell>
          <cell r="B22">
            <v>17</v>
          </cell>
          <cell r="C22" t="str">
            <v>79-2</v>
          </cell>
          <cell r="E22" t="str">
            <v>철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5343</v>
          </cell>
          <cell r="L22">
            <v>1036</v>
          </cell>
          <cell r="M22" t="str">
            <v>철</v>
          </cell>
          <cell r="N22" t="str">
            <v>국</v>
          </cell>
          <cell r="O22" t="str">
            <v>철도청</v>
          </cell>
        </row>
        <row r="23">
          <cell r="A23" t="str">
            <v>임7</v>
          </cell>
          <cell r="B23">
            <v>18</v>
          </cell>
          <cell r="C23" t="str">
            <v>79-3</v>
          </cell>
          <cell r="D23" t="str">
            <v>79-8</v>
          </cell>
          <cell r="E23" t="str">
            <v>임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367</v>
          </cell>
          <cell r="L23">
            <v>244</v>
          </cell>
          <cell r="M23" t="str">
            <v>임</v>
          </cell>
          <cell r="N23" t="str">
            <v>조달성</v>
          </cell>
          <cell r="O23" t="str">
            <v>윤직리 610</v>
          </cell>
          <cell r="T23" t="str">
            <v>O</v>
          </cell>
        </row>
        <row r="24">
          <cell r="A24" t="str">
            <v>농10</v>
          </cell>
          <cell r="B24">
            <v>19</v>
          </cell>
          <cell r="C24">
            <v>80</v>
          </cell>
          <cell r="D24" t="str">
            <v>80-1</v>
          </cell>
          <cell r="E24" t="str">
            <v>전</v>
          </cell>
          <cell r="F24" t="str">
            <v>O</v>
          </cell>
          <cell r="G24">
            <v>0</v>
          </cell>
          <cell r="H24">
            <v>0</v>
          </cell>
          <cell r="I24">
            <v>0</v>
          </cell>
          <cell r="J24">
            <v>2126</v>
          </cell>
          <cell r="K24">
            <v>33</v>
          </cell>
          <cell r="L24">
            <v>68</v>
          </cell>
          <cell r="M24" t="str">
            <v>전</v>
          </cell>
          <cell r="N24" t="str">
            <v>김종석</v>
          </cell>
          <cell r="O24">
            <v>136</v>
          </cell>
          <cell r="U24" t="str">
            <v>O</v>
          </cell>
        </row>
        <row r="25">
          <cell r="A25" t="str">
            <v>농11</v>
          </cell>
          <cell r="D25" t="str">
            <v>80-2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K25">
            <v>35</v>
          </cell>
          <cell r="U25" t="str">
            <v>O</v>
          </cell>
        </row>
        <row r="26">
          <cell r="A26" t="str">
            <v>농12</v>
          </cell>
          <cell r="B26">
            <v>20</v>
          </cell>
          <cell r="C26">
            <v>83</v>
          </cell>
          <cell r="D26" t="str">
            <v>83-1</v>
          </cell>
          <cell r="E26" t="str">
            <v>구</v>
          </cell>
          <cell r="F26">
            <v>0</v>
          </cell>
          <cell r="G26">
            <v>0</v>
          </cell>
          <cell r="H26">
            <v>0</v>
          </cell>
          <cell r="I26" t="str">
            <v>O</v>
          </cell>
          <cell r="J26">
            <v>212</v>
          </cell>
          <cell r="L26">
            <v>85</v>
          </cell>
          <cell r="M26" t="str">
            <v>구</v>
          </cell>
          <cell r="N26" t="str">
            <v>이의봉</v>
          </cell>
          <cell r="O26">
            <v>408</v>
          </cell>
          <cell r="U26" t="str">
            <v>O</v>
          </cell>
        </row>
        <row r="27">
          <cell r="A27" t="str">
            <v>농13</v>
          </cell>
          <cell r="B27">
            <v>21</v>
          </cell>
          <cell r="C27" t="str">
            <v>87-1</v>
          </cell>
          <cell r="D27" t="str">
            <v>87-5</v>
          </cell>
          <cell r="E27" t="str">
            <v>답</v>
          </cell>
          <cell r="F27">
            <v>0</v>
          </cell>
          <cell r="G27" t="str">
            <v>O</v>
          </cell>
          <cell r="H27">
            <v>0</v>
          </cell>
          <cell r="I27">
            <v>0</v>
          </cell>
          <cell r="J27">
            <v>1517</v>
          </cell>
          <cell r="L27">
            <v>1326</v>
          </cell>
          <cell r="M27" t="str">
            <v>답</v>
          </cell>
          <cell r="N27" t="str">
            <v>서정한</v>
          </cell>
          <cell r="O27">
            <v>143</v>
          </cell>
          <cell r="U27" t="str">
            <v>O</v>
          </cell>
        </row>
        <row r="28">
          <cell r="A28" t="str">
            <v>천1</v>
          </cell>
          <cell r="B28">
            <v>22</v>
          </cell>
          <cell r="C28" t="str">
            <v>87-3</v>
          </cell>
          <cell r="D28" t="str">
            <v>87-6</v>
          </cell>
          <cell r="E28" t="str">
            <v>천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1336</v>
          </cell>
          <cell r="L28">
            <v>148</v>
          </cell>
          <cell r="M28" t="str">
            <v>천</v>
          </cell>
          <cell r="N28" t="str">
            <v>박상용</v>
          </cell>
          <cell r="O28">
            <v>102</v>
          </cell>
        </row>
        <row r="29">
          <cell r="A29" t="str">
            <v>농14</v>
          </cell>
          <cell r="B29">
            <v>23</v>
          </cell>
          <cell r="C29">
            <v>91</v>
          </cell>
          <cell r="E29" t="str">
            <v>답</v>
          </cell>
          <cell r="F29">
            <v>0</v>
          </cell>
          <cell r="G29" t="str">
            <v>O</v>
          </cell>
          <cell r="H29">
            <v>0</v>
          </cell>
          <cell r="I29">
            <v>0</v>
          </cell>
          <cell r="J29">
            <v>999</v>
          </cell>
          <cell r="L29">
            <v>999</v>
          </cell>
          <cell r="M29" t="str">
            <v>답</v>
          </cell>
          <cell r="N29" t="str">
            <v>김인기</v>
          </cell>
          <cell r="O29">
            <v>424</v>
          </cell>
          <cell r="U29" t="str">
            <v>O</v>
          </cell>
        </row>
        <row r="30">
          <cell r="A30" t="str">
            <v>천2</v>
          </cell>
          <cell r="B30">
            <v>24</v>
          </cell>
          <cell r="C30" t="str">
            <v>91-1</v>
          </cell>
          <cell r="D30" t="str">
            <v>91-3</v>
          </cell>
          <cell r="E30" t="str">
            <v>천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461</v>
          </cell>
          <cell r="L30">
            <v>314</v>
          </cell>
          <cell r="M30" t="str">
            <v>천</v>
          </cell>
          <cell r="N30" t="str">
            <v>김성인기</v>
          </cell>
          <cell r="O30" t="str">
            <v>함창읍 대조리 424</v>
          </cell>
        </row>
        <row r="31">
          <cell r="A31" t="str">
            <v>농15</v>
          </cell>
          <cell r="B31">
            <v>25</v>
          </cell>
          <cell r="C31" t="str">
            <v>91-2</v>
          </cell>
          <cell r="D31" t="str">
            <v>91-4</v>
          </cell>
          <cell r="E31" t="str">
            <v>답</v>
          </cell>
          <cell r="F31">
            <v>0</v>
          </cell>
          <cell r="G31" t="str">
            <v>O</v>
          </cell>
          <cell r="H31">
            <v>0</v>
          </cell>
          <cell r="I31">
            <v>0</v>
          </cell>
          <cell r="J31">
            <v>2540</v>
          </cell>
          <cell r="K31">
            <v>837</v>
          </cell>
          <cell r="L31">
            <v>848</v>
          </cell>
          <cell r="M31" t="str">
            <v>답</v>
          </cell>
          <cell r="N31" t="str">
            <v>김성인기</v>
          </cell>
          <cell r="O31" t="str">
            <v>함창읍 대조리 424</v>
          </cell>
          <cell r="U31" t="str">
            <v>O</v>
          </cell>
        </row>
        <row r="32">
          <cell r="A32" t="str">
            <v>농16</v>
          </cell>
          <cell r="D32" t="str">
            <v>91-5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K32">
            <v>11</v>
          </cell>
          <cell r="U32" t="str">
            <v>O</v>
          </cell>
        </row>
        <row r="33">
          <cell r="A33" t="str">
            <v>임8</v>
          </cell>
          <cell r="B33">
            <v>26</v>
          </cell>
          <cell r="C33">
            <v>92</v>
          </cell>
          <cell r="D33" t="str">
            <v>92-1</v>
          </cell>
          <cell r="E33" t="str">
            <v>임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9514</v>
          </cell>
          <cell r="L33">
            <v>3141</v>
          </cell>
          <cell r="M33" t="str">
            <v>임</v>
          </cell>
          <cell r="N33" t="str">
            <v>채규일</v>
          </cell>
          <cell r="O33" t="str">
            <v>이안면 중촌리</v>
          </cell>
          <cell r="T33" t="str">
            <v>O</v>
          </cell>
          <cell r="V33" t="str">
            <v>미등기</v>
          </cell>
        </row>
        <row r="34">
          <cell r="A34" t="str">
            <v>농17</v>
          </cell>
          <cell r="B34">
            <v>27</v>
          </cell>
          <cell r="C34">
            <v>93</v>
          </cell>
          <cell r="E34" t="str">
            <v>답</v>
          </cell>
          <cell r="F34">
            <v>0</v>
          </cell>
          <cell r="G34" t="str">
            <v>O</v>
          </cell>
          <cell r="H34">
            <v>0</v>
          </cell>
          <cell r="I34">
            <v>0</v>
          </cell>
          <cell r="J34">
            <v>919</v>
          </cell>
          <cell r="L34">
            <v>919</v>
          </cell>
          <cell r="M34" t="str">
            <v>답</v>
          </cell>
          <cell r="N34" t="str">
            <v>장정근</v>
          </cell>
          <cell r="O34">
            <v>394</v>
          </cell>
          <cell r="U34" t="str">
            <v>O</v>
          </cell>
        </row>
        <row r="35">
          <cell r="A35" t="str">
            <v>농18</v>
          </cell>
          <cell r="B35">
            <v>28</v>
          </cell>
          <cell r="C35" t="str">
            <v>94-1</v>
          </cell>
          <cell r="D35" t="str">
            <v>94-3</v>
          </cell>
          <cell r="E35" t="str">
            <v>전</v>
          </cell>
          <cell r="F35" t="str">
            <v>O</v>
          </cell>
          <cell r="G35">
            <v>0</v>
          </cell>
          <cell r="H35">
            <v>0</v>
          </cell>
          <cell r="I35">
            <v>0</v>
          </cell>
          <cell r="J35">
            <v>1055</v>
          </cell>
          <cell r="L35">
            <v>314</v>
          </cell>
          <cell r="M35" t="str">
            <v>전</v>
          </cell>
          <cell r="N35" t="str">
            <v>장정근</v>
          </cell>
          <cell r="O35">
            <v>394</v>
          </cell>
          <cell r="U35" t="str">
            <v>O</v>
          </cell>
        </row>
        <row r="36">
          <cell r="A36" t="str">
            <v>미표기</v>
          </cell>
          <cell r="B36">
            <v>29</v>
          </cell>
          <cell r="C36" t="str">
            <v>151</v>
          </cell>
          <cell r="D36" t="str">
            <v>151-2</v>
          </cell>
          <cell r="E36" t="str">
            <v>대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711</v>
          </cell>
          <cell r="L36">
            <v>564</v>
          </cell>
          <cell r="M36" t="str">
            <v>대</v>
          </cell>
          <cell r="N36" t="str">
            <v>유순옥</v>
          </cell>
          <cell r="O36">
            <v>192</v>
          </cell>
        </row>
        <row r="37">
          <cell r="A37" t="str">
            <v>미표기</v>
          </cell>
          <cell r="B37">
            <v>30</v>
          </cell>
          <cell r="C37" t="str">
            <v>151-1</v>
          </cell>
          <cell r="D37" t="str">
            <v>151-3</v>
          </cell>
          <cell r="E37" t="str">
            <v>대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463</v>
          </cell>
          <cell r="L37">
            <v>19</v>
          </cell>
          <cell r="M37" t="str">
            <v>대</v>
          </cell>
          <cell r="N37" t="str">
            <v>윤석일</v>
          </cell>
          <cell r="O37">
            <v>151</v>
          </cell>
        </row>
        <row r="38">
          <cell r="A38" t="str">
            <v>농19</v>
          </cell>
          <cell r="B38">
            <v>31</v>
          </cell>
          <cell r="C38" t="str">
            <v>352</v>
          </cell>
          <cell r="D38" t="str">
            <v>352-1</v>
          </cell>
          <cell r="E38" t="str">
            <v>답</v>
          </cell>
          <cell r="F38">
            <v>0</v>
          </cell>
          <cell r="G38" t="str">
            <v>O</v>
          </cell>
          <cell r="H38">
            <v>0</v>
          </cell>
          <cell r="I38">
            <v>0</v>
          </cell>
          <cell r="J38">
            <v>2592</v>
          </cell>
          <cell r="L38">
            <v>270</v>
          </cell>
          <cell r="M38" t="str">
            <v>답</v>
          </cell>
          <cell r="N38" t="str">
            <v>손수기</v>
          </cell>
          <cell r="O38">
            <v>420</v>
          </cell>
          <cell r="U38" t="str">
            <v>O</v>
          </cell>
        </row>
        <row r="39">
          <cell r="A39" t="str">
            <v>농20</v>
          </cell>
          <cell r="B39">
            <v>32</v>
          </cell>
          <cell r="C39">
            <v>433</v>
          </cell>
          <cell r="D39" t="str">
            <v>433-1</v>
          </cell>
          <cell r="E39" t="str">
            <v>답</v>
          </cell>
          <cell r="F39">
            <v>0</v>
          </cell>
          <cell r="G39" t="str">
            <v>O</v>
          </cell>
          <cell r="H39">
            <v>0</v>
          </cell>
          <cell r="I39">
            <v>0</v>
          </cell>
          <cell r="J39">
            <v>2172</v>
          </cell>
          <cell r="K39">
            <v>55</v>
          </cell>
          <cell r="L39">
            <v>136</v>
          </cell>
          <cell r="M39" t="str">
            <v>답</v>
          </cell>
          <cell r="N39" t="str">
            <v>장건섭</v>
          </cell>
          <cell r="O39">
            <v>413</v>
          </cell>
          <cell r="U39" t="str">
            <v>O</v>
          </cell>
        </row>
        <row r="40">
          <cell r="A40" t="str">
            <v>농21</v>
          </cell>
          <cell r="D40" t="str">
            <v>433-2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K40">
            <v>81</v>
          </cell>
          <cell r="U40" t="str">
            <v>O</v>
          </cell>
        </row>
        <row r="41">
          <cell r="A41" t="str">
            <v>농22</v>
          </cell>
          <cell r="B41">
            <v>33</v>
          </cell>
          <cell r="C41">
            <v>434</v>
          </cell>
          <cell r="D41" t="str">
            <v>434-1</v>
          </cell>
          <cell r="E41" t="str">
            <v>답</v>
          </cell>
          <cell r="F41">
            <v>0</v>
          </cell>
          <cell r="G41" t="str">
            <v>O</v>
          </cell>
          <cell r="H41">
            <v>0</v>
          </cell>
          <cell r="I41">
            <v>0</v>
          </cell>
          <cell r="J41">
            <v>1623</v>
          </cell>
          <cell r="K41">
            <v>562</v>
          </cell>
          <cell r="L41">
            <v>788</v>
          </cell>
          <cell r="M41" t="str">
            <v>답</v>
          </cell>
          <cell r="N41" t="str">
            <v>장건섭</v>
          </cell>
          <cell r="O41">
            <v>413</v>
          </cell>
          <cell r="U41" t="str">
            <v>O</v>
          </cell>
        </row>
        <row r="42">
          <cell r="A42" t="str">
            <v>농23</v>
          </cell>
          <cell r="D42" t="str">
            <v>434-2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K42">
            <v>226</v>
          </cell>
          <cell r="U42" t="str">
            <v>O</v>
          </cell>
        </row>
        <row r="43">
          <cell r="A43" t="str">
            <v>농24</v>
          </cell>
          <cell r="B43">
            <v>34</v>
          </cell>
          <cell r="C43">
            <v>435</v>
          </cell>
          <cell r="D43" t="str">
            <v>435-1</v>
          </cell>
          <cell r="E43" t="str">
            <v>답</v>
          </cell>
          <cell r="F43">
            <v>0</v>
          </cell>
          <cell r="G43" t="str">
            <v>O</v>
          </cell>
          <cell r="H43">
            <v>0</v>
          </cell>
          <cell r="I43">
            <v>0</v>
          </cell>
          <cell r="J43">
            <v>3683</v>
          </cell>
          <cell r="L43">
            <v>3133</v>
          </cell>
          <cell r="M43" t="str">
            <v>답</v>
          </cell>
          <cell r="N43" t="str">
            <v>장정근</v>
          </cell>
          <cell r="O43">
            <v>394</v>
          </cell>
          <cell r="U43" t="str">
            <v>O</v>
          </cell>
        </row>
        <row r="44">
          <cell r="A44" t="str">
            <v>농25</v>
          </cell>
          <cell r="B44">
            <v>35</v>
          </cell>
          <cell r="C44" t="str">
            <v>436-1</v>
          </cell>
          <cell r="E44" t="str">
            <v>답</v>
          </cell>
          <cell r="F44">
            <v>0</v>
          </cell>
          <cell r="G44" t="str">
            <v>O</v>
          </cell>
          <cell r="H44">
            <v>0</v>
          </cell>
          <cell r="I44">
            <v>0</v>
          </cell>
          <cell r="J44">
            <v>1223</v>
          </cell>
          <cell r="L44">
            <v>1223</v>
          </cell>
          <cell r="M44" t="str">
            <v>답</v>
          </cell>
          <cell r="N44" t="str">
            <v>박건수</v>
          </cell>
          <cell r="O44">
            <v>413</v>
          </cell>
          <cell r="P44" t="str">
            <v>함창농협</v>
          </cell>
          <cell r="Q44" t="str">
            <v>상주군 함창읍 구향리 142-4</v>
          </cell>
          <cell r="R44" t="str">
            <v>근저당</v>
          </cell>
          <cell r="S44" t="str">
            <v>O</v>
          </cell>
        </row>
        <row r="45">
          <cell r="A45" t="str">
            <v>농26</v>
          </cell>
          <cell r="B45">
            <v>36</v>
          </cell>
          <cell r="C45" t="str">
            <v>436-2</v>
          </cell>
          <cell r="E45" t="str">
            <v>답</v>
          </cell>
          <cell r="F45">
            <v>0</v>
          </cell>
          <cell r="G45" t="str">
            <v>O</v>
          </cell>
          <cell r="H45">
            <v>0</v>
          </cell>
          <cell r="I45">
            <v>0</v>
          </cell>
          <cell r="J45">
            <v>7653</v>
          </cell>
          <cell r="L45">
            <v>7653</v>
          </cell>
          <cell r="M45" t="str">
            <v>답</v>
          </cell>
          <cell r="N45" t="str">
            <v>박건수</v>
          </cell>
          <cell r="O45">
            <v>413</v>
          </cell>
          <cell r="P45" t="str">
            <v>함창농협</v>
          </cell>
          <cell r="Q45" t="str">
            <v>상주군 함창읍 구향리 142-4</v>
          </cell>
          <cell r="R45" t="str">
            <v>근저당</v>
          </cell>
          <cell r="S45" t="str">
            <v>O</v>
          </cell>
        </row>
        <row r="46">
          <cell r="A46" t="str">
            <v>농27</v>
          </cell>
          <cell r="B46">
            <v>37</v>
          </cell>
          <cell r="C46">
            <v>437</v>
          </cell>
          <cell r="D46" t="str">
            <v>437-1</v>
          </cell>
          <cell r="E46" t="str">
            <v>답</v>
          </cell>
          <cell r="F46">
            <v>0</v>
          </cell>
          <cell r="G46" t="str">
            <v>O</v>
          </cell>
          <cell r="H46">
            <v>0</v>
          </cell>
          <cell r="I46">
            <v>0</v>
          </cell>
          <cell r="J46">
            <v>4476</v>
          </cell>
          <cell r="L46">
            <v>3730</v>
          </cell>
          <cell r="M46" t="str">
            <v>답</v>
          </cell>
          <cell r="N46" t="str">
            <v>채인수</v>
          </cell>
          <cell r="O46">
            <v>396</v>
          </cell>
          <cell r="S46" t="str">
            <v>O</v>
          </cell>
        </row>
        <row r="47">
          <cell r="A47" t="str">
            <v>농28</v>
          </cell>
          <cell r="B47">
            <v>38</v>
          </cell>
          <cell r="C47">
            <v>438</v>
          </cell>
          <cell r="D47" t="str">
            <v>438-1</v>
          </cell>
          <cell r="E47" t="str">
            <v>전</v>
          </cell>
          <cell r="F47" t="str">
            <v>O</v>
          </cell>
          <cell r="G47">
            <v>0</v>
          </cell>
          <cell r="H47">
            <v>0</v>
          </cell>
          <cell r="I47">
            <v>0</v>
          </cell>
          <cell r="J47">
            <v>2354</v>
          </cell>
          <cell r="L47">
            <v>490</v>
          </cell>
          <cell r="M47" t="str">
            <v>전</v>
          </cell>
          <cell r="N47" t="str">
            <v>이순덕</v>
          </cell>
          <cell r="O47">
            <v>424</v>
          </cell>
          <cell r="P47" t="str">
            <v>함창농협</v>
          </cell>
          <cell r="Q47" t="str">
            <v>상주군 함창읍 구향리 142-4</v>
          </cell>
          <cell r="R47" t="str">
            <v>근저당</v>
          </cell>
          <cell r="U47" t="str">
            <v>O</v>
          </cell>
        </row>
        <row r="48">
          <cell r="A48" t="str">
            <v>임9</v>
          </cell>
          <cell r="B48">
            <v>39</v>
          </cell>
          <cell r="C48" t="str">
            <v>442-1</v>
          </cell>
          <cell r="D48" t="str">
            <v>442-2</v>
          </cell>
          <cell r="E48" t="str">
            <v>임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8836</v>
          </cell>
          <cell r="L48">
            <v>3203</v>
          </cell>
          <cell r="M48" t="str">
            <v>임</v>
          </cell>
          <cell r="N48" t="str">
            <v>이순덕</v>
          </cell>
          <cell r="O48">
            <v>424</v>
          </cell>
          <cell r="T48" t="str">
            <v>O</v>
          </cell>
        </row>
        <row r="49">
          <cell r="A49" t="str">
            <v>농29</v>
          </cell>
          <cell r="B49">
            <v>40</v>
          </cell>
          <cell r="C49">
            <v>449</v>
          </cell>
          <cell r="D49" t="str">
            <v>449-1</v>
          </cell>
          <cell r="E49" t="str">
            <v>답</v>
          </cell>
          <cell r="F49">
            <v>0</v>
          </cell>
          <cell r="G49" t="str">
            <v>O</v>
          </cell>
          <cell r="H49">
            <v>0</v>
          </cell>
          <cell r="I49">
            <v>0</v>
          </cell>
          <cell r="J49">
            <v>3289</v>
          </cell>
          <cell r="L49">
            <v>2259</v>
          </cell>
          <cell r="M49" t="str">
            <v>답</v>
          </cell>
          <cell r="N49" t="str">
            <v>장정식</v>
          </cell>
          <cell r="O49">
            <v>394</v>
          </cell>
          <cell r="S49" t="str">
            <v>O</v>
          </cell>
        </row>
        <row r="50">
          <cell r="A50" t="str">
            <v>농30</v>
          </cell>
          <cell r="B50">
            <v>41</v>
          </cell>
          <cell r="C50" t="str">
            <v>450</v>
          </cell>
          <cell r="E50" t="str">
            <v>답</v>
          </cell>
          <cell r="F50">
            <v>0</v>
          </cell>
          <cell r="G50" t="str">
            <v>O</v>
          </cell>
          <cell r="H50">
            <v>0</v>
          </cell>
          <cell r="I50">
            <v>0</v>
          </cell>
          <cell r="J50">
            <v>8774</v>
          </cell>
          <cell r="L50">
            <v>8774</v>
          </cell>
          <cell r="M50" t="str">
            <v>답</v>
          </cell>
          <cell r="N50" t="str">
            <v>채희묵</v>
          </cell>
          <cell r="O50">
            <v>408</v>
          </cell>
          <cell r="P50" t="str">
            <v>함창농협
농어촌진흥공사</v>
          </cell>
          <cell r="Q50" t="str">
            <v>상주군 함창읍 구향리 142-4
경기도 의왕시 포일동 487(상주시지부)</v>
          </cell>
          <cell r="R50" t="str">
            <v>근저당
임차권</v>
          </cell>
          <cell r="S50" t="str">
            <v>O</v>
          </cell>
        </row>
        <row r="51">
          <cell r="A51" t="str">
            <v>농31</v>
          </cell>
          <cell r="B51">
            <v>42</v>
          </cell>
          <cell r="C51" t="str">
            <v>451-1</v>
          </cell>
          <cell r="D51" t="str">
            <v>451-4</v>
          </cell>
          <cell r="E51" t="str">
            <v>답</v>
          </cell>
          <cell r="F51">
            <v>0</v>
          </cell>
          <cell r="G51" t="str">
            <v>O</v>
          </cell>
          <cell r="H51">
            <v>0</v>
          </cell>
          <cell r="I51">
            <v>0</v>
          </cell>
          <cell r="J51">
            <v>2873</v>
          </cell>
          <cell r="L51">
            <v>2323</v>
          </cell>
          <cell r="M51" t="str">
            <v>답</v>
          </cell>
          <cell r="N51" t="str">
            <v>박병인</v>
          </cell>
          <cell r="O51">
            <v>569</v>
          </cell>
          <cell r="P51" t="str">
            <v>함창농협</v>
          </cell>
          <cell r="Q51" t="str">
            <v>상주군 함창읍 구향리 142-4</v>
          </cell>
          <cell r="R51" t="str">
            <v>근저당</v>
          </cell>
          <cell r="S51" t="str">
            <v>O</v>
          </cell>
        </row>
        <row r="52">
          <cell r="A52" t="str">
            <v>농32</v>
          </cell>
          <cell r="B52">
            <v>43</v>
          </cell>
          <cell r="C52" t="str">
            <v>451-2</v>
          </cell>
          <cell r="D52" t="str">
            <v>451-5</v>
          </cell>
          <cell r="E52" t="str">
            <v>답</v>
          </cell>
          <cell r="F52">
            <v>0</v>
          </cell>
          <cell r="G52" t="str">
            <v>O</v>
          </cell>
          <cell r="H52">
            <v>0</v>
          </cell>
          <cell r="I52">
            <v>0</v>
          </cell>
          <cell r="J52">
            <v>2823</v>
          </cell>
          <cell r="L52">
            <v>2184</v>
          </cell>
          <cell r="M52" t="str">
            <v>답</v>
          </cell>
          <cell r="N52" t="str">
            <v>이화섭</v>
          </cell>
          <cell r="O52" t="str">
            <v>함창읍 대조리 408</v>
          </cell>
          <cell r="S52" t="str">
            <v>O</v>
          </cell>
        </row>
        <row r="53">
          <cell r="A53" t="str">
            <v>농33</v>
          </cell>
          <cell r="B53">
            <v>44</v>
          </cell>
          <cell r="C53">
            <v>452</v>
          </cell>
          <cell r="E53" t="str">
            <v>답</v>
          </cell>
          <cell r="F53">
            <v>0</v>
          </cell>
          <cell r="G53" t="str">
            <v>O</v>
          </cell>
          <cell r="H53">
            <v>0</v>
          </cell>
          <cell r="I53">
            <v>0</v>
          </cell>
          <cell r="J53">
            <v>2615</v>
          </cell>
          <cell r="L53">
            <v>2615</v>
          </cell>
          <cell r="M53" t="str">
            <v>답</v>
          </cell>
          <cell r="N53" t="str">
            <v>위경환</v>
          </cell>
          <cell r="O53">
            <v>586</v>
          </cell>
          <cell r="S53" t="str">
            <v>O</v>
          </cell>
        </row>
        <row r="54">
          <cell r="A54" t="str">
            <v>농34</v>
          </cell>
          <cell r="B54">
            <v>45</v>
          </cell>
          <cell r="C54">
            <v>453</v>
          </cell>
          <cell r="E54" t="str">
            <v>답</v>
          </cell>
          <cell r="F54">
            <v>0</v>
          </cell>
          <cell r="G54" t="str">
            <v>O</v>
          </cell>
          <cell r="H54">
            <v>0</v>
          </cell>
          <cell r="I54">
            <v>0</v>
          </cell>
          <cell r="J54">
            <v>2714</v>
          </cell>
          <cell r="L54">
            <v>2714</v>
          </cell>
          <cell r="M54" t="str">
            <v>답</v>
          </cell>
          <cell r="N54" t="str">
            <v>장한섭</v>
          </cell>
          <cell r="O54" t="str">
            <v>함창면 대조리 412</v>
          </cell>
          <cell r="S54" t="str">
            <v>O</v>
          </cell>
        </row>
        <row r="55">
          <cell r="A55" t="str">
            <v>농35</v>
          </cell>
          <cell r="B55">
            <v>46</v>
          </cell>
          <cell r="C55">
            <v>454</v>
          </cell>
          <cell r="E55" t="str">
            <v>답</v>
          </cell>
          <cell r="F55">
            <v>0</v>
          </cell>
          <cell r="G55" t="str">
            <v>O</v>
          </cell>
          <cell r="H55">
            <v>0</v>
          </cell>
          <cell r="I55">
            <v>0</v>
          </cell>
          <cell r="J55">
            <v>248</v>
          </cell>
          <cell r="L55">
            <v>248</v>
          </cell>
          <cell r="M55" t="str">
            <v>답</v>
          </cell>
          <cell r="N55" t="str">
            <v>이화섭</v>
          </cell>
          <cell r="O55" t="str">
            <v>함창읍 대조리 408</v>
          </cell>
          <cell r="S55" t="str">
            <v>O</v>
          </cell>
        </row>
        <row r="56">
          <cell r="A56" t="str">
            <v>미표기</v>
          </cell>
          <cell r="B56">
            <v>47</v>
          </cell>
          <cell r="C56" t="str">
            <v>461-1</v>
          </cell>
          <cell r="D56" t="str">
            <v>461-3</v>
          </cell>
          <cell r="E56" t="str">
            <v>묘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9755</v>
          </cell>
          <cell r="K56">
            <v>151</v>
          </cell>
          <cell r="L56">
            <v>205</v>
          </cell>
          <cell r="M56" t="str">
            <v>묘</v>
          </cell>
          <cell r="N56" t="str">
            <v>장대익</v>
          </cell>
          <cell r="V56" t="str">
            <v>미등기</v>
          </cell>
        </row>
        <row r="57">
          <cell r="A57" t="str">
            <v>미표기</v>
          </cell>
          <cell r="D57" t="str">
            <v>461-4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K57">
            <v>54</v>
          </cell>
        </row>
        <row r="58">
          <cell r="A58" t="str">
            <v>농36</v>
          </cell>
          <cell r="B58">
            <v>48</v>
          </cell>
          <cell r="C58">
            <v>463</v>
          </cell>
          <cell r="D58" t="str">
            <v>463-1</v>
          </cell>
          <cell r="E58" t="str">
            <v>답</v>
          </cell>
          <cell r="F58">
            <v>0</v>
          </cell>
          <cell r="G58" t="str">
            <v>O</v>
          </cell>
          <cell r="H58">
            <v>0</v>
          </cell>
          <cell r="I58">
            <v>0</v>
          </cell>
          <cell r="J58">
            <v>1861</v>
          </cell>
          <cell r="L58">
            <v>322</v>
          </cell>
          <cell r="M58" t="str">
            <v>답</v>
          </cell>
          <cell r="N58" t="str">
            <v>장한섭</v>
          </cell>
          <cell r="O58">
            <v>412</v>
          </cell>
          <cell r="U58" t="str">
            <v>O</v>
          </cell>
        </row>
        <row r="59">
          <cell r="A59" t="str">
            <v>농37</v>
          </cell>
          <cell r="B59">
            <v>49</v>
          </cell>
          <cell r="C59" t="str">
            <v>464</v>
          </cell>
          <cell r="D59" t="str">
            <v>464-1</v>
          </cell>
          <cell r="E59" t="str">
            <v>답</v>
          </cell>
          <cell r="F59">
            <v>0</v>
          </cell>
          <cell r="G59" t="str">
            <v>O</v>
          </cell>
          <cell r="H59">
            <v>0</v>
          </cell>
          <cell r="I59">
            <v>0</v>
          </cell>
          <cell r="J59">
            <v>407</v>
          </cell>
          <cell r="L59">
            <v>4</v>
          </cell>
          <cell r="M59" t="str">
            <v>답</v>
          </cell>
          <cell r="N59" t="str">
            <v>김희록</v>
          </cell>
          <cell r="O59" t="str">
            <v>구향 318-3</v>
          </cell>
          <cell r="U59" t="str">
            <v>O</v>
          </cell>
        </row>
        <row r="60">
          <cell r="A60" t="str">
            <v>농38</v>
          </cell>
          <cell r="B60">
            <v>50</v>
          </cell>
          <cell r="C60">
            <v>465</v>
          </cell>
          <cell r="E60" t="str">
            <v>답</v>
          </cell>
          <cell r="F60">
            <v>0</v>
          </cell>
          <cell r="G60" t="str">
            <v>O</v>
          </cell>
          <cell r="H60">
            <v>0</v>
          </cell>
          <cell r="I60">
            <v>0</v>
          </cell>
          <cell r="J60">
            <v>2549</v>
          </cell>
          <cell r="L60">
            <v>2549</v>
          </cell>
          <cell r="M60" t="str">
            <v>답</v>
          </cell>
          <cell r="N60" t="str">
            <v>김일선</v>
          </cell>
          <cell r="O60">
            <v>459</v>
          </cell>
          <cell r="U60" t="str">
            <v>O</v>
          </cell>
        </row>
        <row r="61">
          <cell r="A61" t="str">
            <v>농39</v>
          </cell>
          <cell r="B61">
            <v>51</v>
          </cell>
          <cell r="C61">
            <v>466</v>
          </cell>
          <cell r="D61" t="str">
            <v>466-2</v>
          </cell>
          <cell r="E61" t="str">
            <v>답</v>
          </cell>
          <cell r="F61">
            <v>0</v>
          </cell>
          <cell r="G61" t="str">
            <v>O</v>
          </cell>
          <cell r="H61">
            <v>0</v>
          </cell>
          <cell r="I61">
            <v>0</v>
          </cell>
          <cell r="J61">
            <v>4285</v>
          </cell>
          <cell r="L61">
            <v>3750</v>
          </cell>
          <cell r="M61" t="str">
            <v>답</v>
          </cell>
          <cell r="N61" t="str">
            <v>이용구</v>
          </cell>
          <cell r="O61" t="str">
            <v>문경시 가은읍 왕능리 397-69</v>
          </cell>
          <cell r="S61" t="str">
            <v>O</v>
          </cell>
        </row>
        <row r="62">
          <cell r="A62" t="str">
            <v>농40</v>
          </cell>
          <cell r="B62">
            <v>52</v>
          </cell>
          <cell r="C62" t="str">
            <v>466-1</v>
          </cell>
          <cell r="E62" t="str">
            <v>답</v>
          </cell>
          <cell r="F62">
            <v>0</v>
          </cell>
          <cell r="G62" t="str">
            <v>O</v>
          </cell>
          <cell r="H62">
            <v>0</v>
          </cell>
          <cell r="I62">
            <v>0</v>
          </cell>
          <cell r="J62">
            <v>1133</v>
          </cell>
          <cell r="L62">
            <v>1000</v>
          </cell>
          <cell r="M62" t="str">
            <v>답</v>
          </cell>
          <cell r="N62" t="str">
            <v>상주시</v>
          </cell>
          <cell r="S62" t="str">
            <v>O</v>
          </cell>
        </row>
        <row r="63">
          <cell r="A63" t="str">
            <v>농41</v>
          </cell>
          <cell r="B63">
            <v>53</v>
          </cell>
          <cell r="C63" t="str">
            <v>468-1</v>
          </cell>
          <cell r="D63" t="str">
            <v>468-3</v>
          </cell>
          <cell r="E63" t="str">
            <v>답</v>
          </cell>
          <cell r="F63">
            <v>0</v>
          </cell>
          <cell r="G63" t="str">
            <v>O</v>
          </cell>
          <cell r="H63">
            <v>0</v>
          </cell>
          <cell r="I63">
            <v>0</v>
          </cell>
          <cell r="J63">
            <v>2446</v>
          </cell>
          <cell r="L63">
            <v>1985</v>
          </cell>
          <cell r="M63" t="str">
            <v>답</v>
          </cell>
          <cell r="N63" t="str">
            <v>이용구</v>
          </cell>
          <cell r="O63" t="str">
            <v>문경시 가은읍 왕능리 397-69</v>
          </cell>
          <cell r="S63" t="str">
            <v>O</v>
          </cell>
        </row>
        <row r="64">
          <cell r="A64" t="str">
            <v>농42</v>
          </cell>
          <cell r="B64">
            <v>54</v>
          </cell>
          <cell r="C64" t="str">
            <v>468-2</v>
          </cell>
          <cell r="E64" t="str">
            <v>답</v>
          </cell>
          <cell r="F64">
            <v>0</v>
          </cell>
          <cell r="G64" t="str">
            <v>O</v>
          </cell>
          <cell r="H64">
            <v>0</v>
          </cell>
          <cell r="I64">
            <v>0</v>
          </cell>
          <cell r="J64">
            <v>1736</v>
          </cell>
          <cell r="L64">
            <v>1736</v>
          </cell>
          <cell r="M64" t="str">
            <v>답</v>
          </cell>
          <cell r="N64" t="str">
            <v>동래정씨수찬공파정리문중</v>
          </cell>
          <cell r="O64" t="str">
            <v>문경면 마성면 360</v>
          </cell>
          <cell r="S64" t="str">
            <v>O</v>
          </cell>
        </row>
        <row r="65">
          <cell r="A65" t="str">
            <v>농43</v>
          </cell>
          <cell r="B65">
            <v>55</v>
          </cell>
          <cell r="C65">
            <v>469</v>
          </cell>
          <cell r="D65" t="str">
            <v>469-1</v>
          </cell>
          <cell r="E65" t="str">
            <v>전</v>
          </cell>
          <cell r="F65" t="str">
            <v>O</v>
          </cell>
          <cell r="G65">
            <v>0</v>
          </cell>
          <cell r="H65">
            <v>0</v>
          </cell>
          <cell r="I65">
            <v>0</v>
          </cell>
          <cell r="J65">
            <v>3230</v>
          </cell>
          <cell r="L65">
            <v>1101</v>
          </cell>
          <cell r="M65" t="str">
            <v>전</v>
          </cell>
          <cell r="N65" t="str">
            <v>이영무</v>
          </cell>
          <cell r="O65" t="str">
            <v>점촌시 점촌동 264-13</v>
          </cell>
          <cell r="U65" t="str">
            <v>O</v>
          </cell>
        </row>
        <row r="66">
          <cell r="A66" t="str">
            <v>농44</v>
          </cell>
          <cell r="B66">
            <v>56</v>
          </cell>
          <cell r="C66" t="str">
            <v>547-1</v>
          </cell>
          <cell r="D66" t="str">
            <v>547-8</v>
          </cell>
          <cell r="E66" t="str">
            <v>답</v>
          </cell>
          <cell r="F66">
            <v>0</v>
          </cell>
          <cell r="G66" t="str">
            <v>O</v>
          </cell>
          <cell r="H66">
            <v>0</v>
          </cell>
          <cell r="I66">
            <v>0</v>
          </cell>
          <cell r="J66">
            <v>4525</v>
          </cell>
          <cell r="L66">
            <v>22</v>
          </cell>
          <cell r="M66" t="str">
            <v>답</v>
          </cell>
          <cell r="N66" t="str">
            <v>이석재</v>
          </cell>
          <cell r="O66" t="str">
            <v>문경시 공평동 411</v>
          </cell>
          <cell r="U66" t="str">
            <v>O</v>
          </cell>
        </row>
        <row r="67">
          <cell r="A67" t="str">
            <v>농45</v>
          </cell>
          <cell r="B67">
            <v>57</v>
          </cell>
          <cell r="C67">
            <v>548</v>
          </cell>
          <cell r="D67" t="str">
            <v>548-1</v>
          </cell>
          <cell r="E67" t="str">
            <v>답</v>
          </cell>
          <cell r="F67">
            <v>0</v>
          </cell>
          <cell r="G67" t="str">
            <v>O</v>
          </cell>
          <cell r="H67">
            <v>0</v>
          </cell>
          <cell r="I67">
            <v>0</v>
          </cell>
          <cell r="J67">
            <v>1544</v>
          </cell>
          <cell r="L67">
            <v>1378</v>
          </cell>
          <cell r="M67" t="str">
            <v>답</v>
          </cell>
          <cell r="N67" t="str">
            <v>김세진외3인</v>
          </cell>
          <cell r="O67" t="str">
            <v>구향리 296</v>
          </cell>
          <cell r="S67" t="str">
            <v>O</v>
          </cell>
        </row>
        <row r="68">
          <cell r="A68" t="str">
            <v>농46</v>
          </cell>
          <cell r="B68">
            <v>58</v>
          </cell>
          <cell r="C68" t="str">
            <v>549-1</v>
          </cell>
          <cell r="D68" t="str">
            <v>549-3</v>
          </cell>
          <cell r="E68" t="str">
            <v>답</v>
          </cell>
          <cell r="F68">
            <v>0</v>
          </cell>
          <cell r="G68" t="str">
            <v>O</v>
          </cell>
          <cell r="H68">
            <v>0</v>
          </cell>
          <cell r="I68">
            <v>0</v>
          </cell>
          <cell r="J68">
            <v>3474</v>
          </cell>
          <cell r="L68">
            <v>2579</v>
          </cell>
          <cell r="M68" t="str">
            <v>답</v>
          </cell>
          <cell r="N68" t="str">
            <v>안광태</v>
          </cell>
          <cell r="O68" t="str">
            <v>문경군 점촌읍 모전2리 571-6</v>
          </cell>
          <cell r="S68" t="str">
            <v>O</v>
          </cell>
        </row>
        <row r="69">
          <cell r="A69" t="str">
            <v>농47</v>
          </cell>
          <cell r="B69">
            <v>59</v>
          </cell>
          <cell r="C69" t="str">
            <v>549-2</v>
          </cell>
          <cell r="D69" t="str">
            <v>549-4</v>
          </cell>
          <cell r="E69" t="str">
            <v>답</v>
          </cell>
          <cell r="F69">
            <v>0</v>
          </cell>
          <cell r="G69" t="str">
            <v>O</v>
          </cell>
          <cell r="H69">
            <v>0</v>
          </cell>
          <cell r="I69">
            <v>0</v>
          </cell>
          <cell r="J69">
            <v>1841</v>
          </cell>
          <cell r="L69">
            <v>1461</v>
          </cell>
          <cell r="M69" t="str">
            <v>답</v>
          </cell>
          <cell r="N69" t="str">
            <v>안병욱</v>
          </cell>
          <cell r="O69">
            <v>503</v>
          </cell>
          <cell r="S69" t="str">
            <v>O</v>
          </cell>
        </row>
        <row r="70">
          <cell r="A70" t="str">
            <v>실3</v>
          </cell>
          <cell r="B70">
            <v>60</v>
          </cell>
          <cell r="C70">
            <v>897</v>
          </cell>
          <cell r="E70" t="str">
            <v>천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43031</v>
          </cell>
          <cell r="L70">
            <v>24984</v>
          </cell>
          <cell r="M70" t="str">
            <v>전</v>
          </cell>
          <cell r="N70" t="str">
            <v>국</v>
          </cell>
          <cell r="O70" t="str">
            <v>건설교통부</v>
          </cell>
          <cell r="S70" t="str">
            <v>O</v>
          </cell>
        </row>
        <row r="71">
          <cell r="A71" t="str">
            <v>미표기</v>
          </cell>
          <cell r="B71">
            <v>61</v>
          </cell>
          <cell r="C71" t="str">
            <v>898-1</v>
          </cell>
          <cell r="E71" t="str">
            <v>도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7631</v>
          </cell>
          <cell r="L71">
            <v>614</v>
          </cell>
          <cell r="M71" t="str">
            <v>도</v>
          </cell>
          <cell r="N71" t="str">
            <v>국</v>
          </cell>
          <cell r="O71" t="str">
            <v>건설교통부</v>
          </cell>
        </row>
        <row r="72">
          <cell r="A72" t="str">
            <v>농48</v>
          </cell>
          <cell r="B72">
            <v>62</v>
          </cell>
          <cell r="C72" t="str">
            <v>899-1</v>
          </cell>
          <cell r="E72" t="str">
            <v>구</v>
          </cell>
          <cell r="F72">
            <v>0</v>
          </cell>
          <cell r="G72">
            <v>0</v>
          </cell>
          <cell r="H72">
            <v>0</v>
          </cell>
          <cell r="I72" t="str">
            <v>O</v>
          </cell>
          <cell r="J72">
            <v>3077</v>
          </cell>
          <cell r="L72">
            <v>910</v>
          </cell>
          <cell r="M72" t="str">
            <v>구</v>
          </cell>
          <cell r="N72" t="str">
            <v>국</v>
          </cell>
          <cell r="O72" t="str">
            <v>농림수산부</v>
          </cell>
          <cell r="U72" t="str">
            <v>O</v>
          </cell>
        </row>
        <row r="73">
          <cell r="A73" t="str">
            <v>농49</v>
          </cell>
          <cell r="B73">
            <v>63</v>
          </cell>
          <cell r="C73">
            <v>900</v>
          </cell>
          <cell r="E73" t="str">
            <v>답</v>
          </cell>
          <cell r="F73">
            <v>0</v>
          </cell>
          <cell r="G73" t="str">
            <v>O</v>
          </cell>
          <cell r="H73">
            <v>0</v>
          </cell>
          <cell r="I73">
            <v>0</v>
          </cell>
          <cell r="J73">
            <v>132</v>
          </cell>
          <cell r="L73">
            <v>132</v>
          </cell>
          <cell r="M73" t="str">
            <v>답</v>
          </cell>
          <cell r="N73" t="str">
            <v>국</v>
          </cell>
          <cell r="O73" t="str">
            <v>농림수산부</v>
          </cell>
          <cell r="U73" t="str">
            <v>O</v>
          </cell>
        </row>
        <row r="74">
          <cell r="A74" t="str">
            <v>미표기</v>
          </cell>
          <cell r="B74">
            <v>64</v>
          </cell>
          <cell r="C74">
            <v>901</v>
          </cell>
          <cell r="E74" t="str">
            <v>도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23434</v>
          </cell>
          <cell r="L74">
            <v>327</v>
          </cell>
          <cell r="M74" t="str">
            <v>도</v>
          </cell>
          <cell r="N74" t="str">
            <v>국</v>
          </cell>
          <cell r="O74" t="str">
            <v>건설교통부</v>
          </cell>
        </row>
        <row r="75">
          <cell r="A75" t="str">
            <v>미표기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N75" t="str">
            <v>김정록</v>
          </cell>
          <cell r="O75" t="str">
            <v>문경군 점촌읍 점촌리 447-5</v>
          </cell>
        </row>
        <row r="76">
          <cell r="A76" t="str">
            <v>미표기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N76" t="str">
            <v>이말락</v>
          </cell>
          <cell r="O76" t="str">
            <v>문경시 흥덕동 691-13 대화3차 101-201</v>
          </cell>
        </row>
        <row r="77">
          <cell r="A77" t="str">
            <v>미표기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N77" t="str">
            <v>김순자 외1인</v>
          </cell>
          <cell r="O77" t="str">
            <v>점촌시 점촌동 79-6</v>
          </cell>
        </row>
        <row r="78">
          <cell r="A78" t="str">
            <v>미표기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A79" t="str">
            <v>미표기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N79" t="str">
            <v>박정욱 외1인</v>
          </cell>
          <cell r="O79" t="str">
            <v>구향리 267</v>
          </cell>
          <cell r="P79" t="str">
            <v>농협중앙회</v>
          </cell>
          <cell r="Q79" t="str">
            <v>서울시 중구 충정로 1가 75 (함창지점)</v>
          </cell>
          <cell r="R79" t="str">
            <v>가압류</v>
          </cell>
        </row>
        <row r="80">
          <cell r="A80" t="str">
            <v>미표기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N80" t="str">
            <v>김익현 외1인</v>
          </cell>
          <cell r="O80">
            <v>752</v>
          </cell>
        </row>
        <row r="81">
          <cell r="A81" t="str">
            <v>미표기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N81" t="str">
            <v>김진식</v>
          </cell>
          <cell r="O81" t="str">
            <v>문경군 문경읍 하리 66</v>
          </cell>
        </row>
        <row r="82">
          <cell r="A82" t="str">
            <v>미표기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N82" t="str">
            <v>국</v>
          </cell>
          <cell r="O82" t="str">
            <v>건설교통부</v>
          </cell>
        </row>
        <row r="83">
          <cell r="A83" t="str">
            <v>미표기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N83" t="str">
            <v>국</v>
          </cell>
          <cell r="O83" t="str">
            <v>건설교통부</v>
          </cell>
        </row>
        <row r="84">
          <cell r="A84" t="str">
            <v>미표기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N84" t="str">
            <v>국</v>
          </cell>
          <cell r="O84" t="str">
            <v>건설교통부</v>
          </cell>
        </row>
        <row r="85">
          <cell r="A85" t="str">
            <v>미표기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N85" t="str">
            <v>국</v>
          </cell>
          <cell r="O85" t="str">
            <v>건설교통부</v>
          </cell>
        </row>
        <row r="86">
          <cell r="A86" t="str">
            <v>미표기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N86" t="str">
            <v>국</v>
          </cell>
          <cell r="O86" t="str">
            <v>건설교통부</v>
          </cell>
        </row>
        <row r="87">
          <cell r="A87" t="str">
            <v>미표기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N87" t="str">
            <v>신현규 외3인</v>
          </cell>
          <cell r="O87" t="str">
            <v>함창읍 구향리 134</v>
          </cell>
        </row>
        <row r="88">
          <cell r="A88" t="str">
            <v>미표기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N88" t="str">
            <v>김희영</v>
          </cell>
          <cell r="O88" t="str">
            <v>대구시 동구 방촌동 1084-28 방촌우방맨션 103-307</v>
          </cell>
        </row>
        <row r="89">
          <cell r="A89" t="str">
            <v>미표기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N89" t="str">
            <v>국</v>
          </cell>
          <cell r="O89" t="str">
            <v>건설교통부</v>
          </cell>
        </row>
        <row r="90">
          <cell r="A90" t="str">
            <v>미표기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N90" t="str">
            <v>국</v>
          </cell>
          <cell r="O90" t="str">
            <v>건설교통부</v>
          </cell>
        </row>
        <row r="91">
          <cell r="A91" t="str">
            <v>미표기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N91" t="str">
            <v>김희영</v>
          </cell>
          <cell r="O91" t="str">
            <v>대구시 동구 방촌동 1084-28 방촌우방맨션 103-307</v>
          </cell>
        </row>
        <row r="92">
          <cell r="A92" t="str">
            <v>미표기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N92" t="str">
            <v>이명순</v>
          </cell>
          <cell r="O92">
            <v>752</v>
          </cell>
        </row>
        <row r="93">
          <cell r="A93" t="str">
            <v>미표기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N93" t="str">
            <v>하한진</v>
          </cell>
          <cell r="O93">
            <v>752</v>
          </cell>
        </row>
        <row r="94">
          <cell r="A94" t="str">
            <v>미표기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N94" t="str">
            <v>이명순</v>
          </cell>
          <cell r="O94">
            <v>752</v>
          </cell>
        </row>
        <row r="95">
          <cell r="A95" t="str">
            <v>미표기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N95" t="str">
            <v>이명순</v>
          </cell>
          <cell r="O95" t="str">
            <v>윤직리</v>
          </cell>
        </row>
        <row r="96">
          <cell r="A96" t="str">
            <v>미표기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N96" t="str">
            <v>하용철</v>
          </cell>
          <cell r="O96" t="str">
            <v>문경시 흥덕동 802-6</v>
          </cell>
        </row>
        <row r="97">
          <cell r="A97" t="str">
            <v>미표기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N97" t="str">
            <v>하용철</v>
          </cell>
          <cell r="O97" t="str">
            <v>문경시 흥덕동 802-6</v>
          </cell>
        </row>
        <row r="98">
          <cell r="A98" t="str">
            <v>미표기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A99" t="str">
            <v>미표기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N99" t="str">
            <v>김영록</v>
          </cell>
          <cell r="O99" t="str">
            <v>모전동 65-30</v>
          </cell>
        </row>
        <row r="100">
          <cell r="A100" t="str">
            <v>미표기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A101" t="str">
            <v>미표기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N101" t="str">
            <v>박윤철</v>
          </cell>
          <cell r="O101">
            <v>752</v>
          </cell>
          <cell r="P101" t="str">
            <v>권동춘</v>
          </cell>
          <cell r="Q101" t="str">
            <v>상주시 함창읍 윤직리 752</v>
          </cell>
          <cell r="R101" t="str">
            <v>가압류</v>
          </cell>
        </row>
        <row r="102">
          <cell r="A102" t="str">
            <v>미표기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A103" t="str">
            <v>미표기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N103" t="str">
            <v>이종학 외2인</v>
          </cell>
          <cell r="O103" t="str">
            <v>점촌시 점촌동 268-27</v>
          </cell>
        </row>
        <row r="104">
          <cell r="A104" t="str">
            <v>미표기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N104" t="str">
            <v>재단법인함창교육재단</v>
          </cell>
          <cell r="O104" t="str">
            <v>증촌리 242</v>
          </cell>
        </row>
        <row r="105">
          <cell r="A105" t="str">
            <v>미표기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A106" t="str">
            <v>미표기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N106" t="str">
            <v>고  은</v>
          </cell>
          <cell r="O106" t="str">
            <v>문경군 영순면 죽동리</v>
          </cell>
        </row>
        <row r="107">
          <cell r="A107" t="str">
            <v>미표기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N107" t="str">
            <v>이명순</v>
          </cell>
          <cell r="O107">
            <v>752</v>
          </cell>
        </row>
        <row r="108">
          <cell r="A108" t="str">
            <v>미표기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A109" t="str">
            <v>미표기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N109" t="str">
            <v>이명순 외2인</v>
          </cell>
          <cell r="O109" t="str">
            <v>구향리 752</v>
          </cell>
        </row>
        <row r="110">
          <cell r="A110" t="str">
            <v>미표기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N110" t="str">
            <v>고수일</v>
          </cell>
          <cell r="O110">
            <v>787</v>
          </cell>
        </row>
        <row r="111">
          <cell r="A111" t="str">
            <v>미표기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N111" t="str">
            <v>김경태</v>
          </cell>
          <cell r="O111" t="str">
            <v>점촌시 점촌동 264-9</v>
          </cell>
        </row>
        <row r="112">
          <cell r="A112" t="str">
            <v>미표기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N112" t="str">
            <v>고수일</v>
          </cell>
          <cell r="O112">
            <v>787</v>
          </cell>
        </row>
        <row r="113">
          <cell r="A113" t="str">
            <v>미표기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N113" t="str">
            <v>이명순</v>
          </cell>
          <cell r="O113">
            <v>752</v>
          </cell>
        </row>
        <row r="114">
          <cell r="A114" t="str">
            <v>미표기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N114" t="str">
            <v>전재식</v>
          </cell>
          <cell r="O114" t="str">
            <v>신봉동 165-2 현대아파트 102-202</v>
          </cell>
        </row>
        <row r="115">
          <cell r="A115" t="str">
            <v>미표기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A116" t="str">
            <v>미표기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N116" t="str">
            <v>국</v>
          </cell>
          <cell r="O116" t="str">
            <v>건설교통부</v>
          </cell>
        </row>
        <row r="117">
          <cell r="A117" t="str">
            <v>미표기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N117" t="str">
            <v>국</v>
          </cell>
          <cell r="O117" t="str">
            <v>건설교통부</v>
          </cell>
        </row>
        <row r="118">
          <cell r="A118" t="str">
            <v>미표기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N118" t="str">
            <v>김정순</v>
          </cell>
          <cell r="O118" t="str">
            <v>문경시 점촌동 281-3</v>
          </cell>
        </row>
        <row r="119">
          <cell r="A119" t="str">
            <v>미표기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N119" t="str">
            <v>윤남식</v>
          </cell>
          <cell r="O119">
            <v>761</v>
          </cell>
        </row>
        <row r="120">
          <cell r="A120" t="str">
            <v>미표기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A121" t="str">
            <v>미표기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N121" t="str">
            <v>함영석</v>
          </cell>
          <cell r="O121" t="str">
            <v>오사리 199</v>
          </cell>
        </row>
        <row r="122">
          <cell r="A122" t="str">
            <v>미표기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N122" t="str">
            <v>윤장식</v>
          </cell>
          <cell r="O122" t="str">
            <v>790-1</v>
          </cell>
          <cell r="P122" t="str">
            <v>함창농협</v>
          </cell>
          <cell r="Q122" t="str">
            <v>상주군 함창읍 구향리 790-4</v>
          </cell>
          <cell r="R122" t="str">
            <v>근저당</v>
          </cell>
        </row>
        <row r="123">
          <cell r="A123" t="str">
            <v>미표기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N123" t="str">
            <v>함영석</v>
          </cell>
          <cell r="O123" t="str">
            <v>오사리 199</v>
          </cell>
        </row>
        <row r="124">
          <cell r="A124" t="str">
            <v>미표기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N124" t="str">
            <v>윤종기</v>
          </cell>
          <cell r="O124">
            <v>761</v>
          </cell>
        </row>
        <row r="125">
          <cell r="A125" t="str">
            <v>미표기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N125" t="str">
            <v>김경태</v>
          </cell>
          <cell r="O125" t="str">
            <v>점촌시 점촌동 264-9</v>
          </cell>
          <cell r="P125" t="str">
            <v>점촌농협</v>
          </cell>
          <cell r="Q125" t="str">
            <v>점촌시 점촌동 245-1</v>
          </cell>
          <cell r="R125" t="str">
            <v>근저당</v>
          </cell>
        </row>
        <row r="126">
          <cell r="A126" t="str">
            <v>미표기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A127" t="str">
            <v>미표기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N127" t="str">
            <v>조정권 외3인</v>
          </cell>
          <cell r="O127">
            <v>753</v>
          </cell>
        </row>
        <row r="128">
          <cell r="A128" t="str">
            <v>미표기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N128" t="str">
            <v>이수일</v>
          </cell>
          <cell r="O128" t="str">
            <v>문경군 점촌읍 모전리 106</v>
          </cell>
        </row>
        <row r="129">
          <cell r="A129" t="str">
            <v>미표기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N129" t="str">
            <v>서옥분</v>
          </cell>
          <cell r="O129" t="str">
            <v>서울시 서초구 잠원동 73 신반초 2지구아파트 107-703</v>
          </cell>
        </row>
        <row r="130">
          <cell r="A130" t="str">
            <v>미표기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A131" t="str">
            <v>미표기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N131" t="str">
            <v>신실경</v>
          </cell>
          <cell r="O131">
            <v>753</v>
          </cell>
        </row>
        <row r="132">
          <cell r="A132" t="str">
            <v>미표기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N132" t="str">
            <v>신병균</v>
          </cell>
          <cell r="O132" t="str">
            <v>윤직리</v>
          </cell>
        </row>
        <row r="133">
          <cell r="A133" t="str">
            <v>미표기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N133" t="str">
            <v>박점선</v>
          </cell>
          <cell r="O133" t="str">
            <v>문경군 점촌읍 점촌리 228-8</v>
          </cell>
        </row>
        <row r="134">
          <cell r="A134" t="str">
            <v>미표기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N134" t="str">
            <v>박점선</v>
          </cell>
          <cell r="O134" t="str">
            <v>문경군 점촌읍 점촌리 228-8</v>
          </cell>
        </row>
        <row r="135">
          <cell r="A135" t="str">
            <v>미표기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N135" t="str">
            <v>박점선</v>
          </cell>
          <cell r="O135" t="str">
            <v>문경군 점촌읍 점촌리 228-8</v>
          </cell>
        </row>
        <row r="136">
          <cell r="A136" t="str">
            <v>미표기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N136" t="str">
            <v>박점선</v>
          </cell>
          <cell r="O136" t="str">
            <v>문경군 점촌읍 점촌리 228-8</v>
          </cell>
        </row>
        <row r="137">
          <cell r="A137" t="str">
            <v>미표기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N137" t="str">
            <v>조정권 외3인</v>
          </cell>
          <cell r="O137">
            <v>753</v>
          </cell>
        </row>
        <row r="138">
          <cell r="A138" t="str">
            <v>미표기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N138" t="str">
            <v>인성연</v>
          </cell>
          <cell r="O138" t="str">
            <v>구향리 115-43</v>
          </cell>
        </row>
        <row r="139">
          <cell r="A139" t="str">
            <v>미표기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A140" t="str">
            <v>미표기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N140" t="str">
            <v>인성연</v>
          </cell>
          <cell r="O140" t="str">
            <v>구향리 115-43</v>
          </cell>
        </row>
        <row r="141">
          <cell r="A141" t="str">
            <v>미표기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N141" t="str">
            <v>주영우</v>
          </cell>
          <cell r="O141" t="str">
            <v>서울성북구 동신동 3가 249-1</v>
          </cell>
        </row>
        <row r="142">
          <cell r="A142" t="str">
            <v>미표기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N142" t="str">
            <v>국</v>
          </cell>
          <cell r="O142" t="str">
            <v>건설교통부</v>
          </cell>
          <cell r="P142" t="str">
            <v>전주제지(주)</v>
          </cell>
          <cell r="Q142" t="str">
            <v>서울시 중구 태평로 2가 250</v>
          </cell>
          <cell r="R142" t="str">
            <v>근저당</v>
          </cell>
        </row>
        <row r="143">
          <cell r="A143" t="str">
            <v>미표기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N143" t="str">
            <v>조상연</v>
          </cell>
          <cell r="O143" t="str">
            <v>서울시 양천구 목동 925 목동신시가지 (아) 717-1307</v>
          </cell>
        </row>
        <row r="144">
          <cell r="A144" t="str">
            <v>미표기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A145" t="str">
            <v>미표기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</row>
        <row r="146">
          <cell r="A146" t="str">
            <v>미표기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N146" t="str">
            <v>함규덕 외1인</v>
          </cell>
          <cell r="O146" t="str">
            <v>문경군 점촌읍 점촌리 452-20</v>
          </cell>
        </row>
        <row r="147">
          <cell r="A147" t="str">
            <v>미표기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N147" t="str">
            <v>박정기 외1인</v>
          </cell>
          <cell r="O147" t="str">
            <v>대구 북구 대현동 175-12</v>
          </cell>
        </row>
        <row r="148">
          <cell r="A148" t="str">
            <v>미표기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N148" t="str">
            <v>신경철</v>
          </cell>
          <cell r="O148" t="str">
            <v>점촌시 점촌동 364-3</v>
          </cell>
        </row>
        <row r="149">
          <cell r="A149" t="str">
            <v>미표기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N149" t="str">
            <v>국</v>
          </cell>
          <cell r="O149" t="str">
            <v>건설교통부</v>
          </cell>
        </row>
        <row r="150">
          <cell r="A150" t="str">
            <v>미표기</v>
          </cell>
          <cell r="B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A151" t="str">
            <v>미표기</v>
          </cell>
          <cell r="B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A152" t="str">
            <v>미표기</v>
          </cell>
          <cell r="B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3">
          <cell r="A153" t="str">
            <v>미표기</v>
          </cell>
          <cell r="B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</row>
        <row r="154">
          <cell r="A154" t="str">
            <v>미표기</v>
          </cell>
          <cell r="B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A155" t="str">
            <v>미표기</v>
          </cell>
          <cell r="B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A156" t="str">
            <v>미표기</v>
          </cell>
          <cell r="B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A157" t="str">
            <v>미표기</v>
          </cell>
          <cell r="B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A158" t="str">
            <v>미표기</v>
          </cell>
          <cell r="B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A159" t="str">
            <v>미표기</v>
          </cell>
          <cell r="B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A160" t="str">
            <v>미표기</v>
          </cell>
          <cell r="B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A161" t="str">
            <v>미표기</v>
          </cell>
          <cell r="B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A162" t="str">
            <v>미표기</v>
          </cell>
          <cell r="B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A163" t="str">
            <v>미표기</v>
          </cell>
          <cell r="B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A164" t="str">
            <v>미표기</v>
          </cell>
          <cell r="B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A165" t="str">
            <v>미표기</v>
          </cell>
          <cell r="B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A166" t="str">
            <v>미표기</v>
          </cell>
          <cell r="B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A167" t="str">
            <v>미표기</v>
          </cell>
          <cell r="B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A168" t="str">
            <v>미표기</v>
          </cell>
          <cell r="B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A169" t="str">
            <v>미표기</v>
          </cell>
          <cell r="B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A170" t="str">
            <v>미표기</v>
          </cell>
          <cell r="B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A171" t="str">
            <v>미표기</v>
          </cell>
          <cell r="B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A172" t="str">
            <v>미표기</v>
          </cell>
          <cell r="B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A173" t="str">
            <v>미표기</v>
          </cell>
          <cell r="B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A174" t="str">
            <v>미표기</v>
          </cell>
          <cell r="B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A175" t="str">
            <v>미표기</v>
          </cell>
          <cell r="B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A176" t="str">
            <v>미표기</v>
          </cell>
          <cell r="B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A177" t="str">
            <v>미표기</v>
          </cell>
          <cell r="B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A178" t="str">
            <v>미표기</v>
          </cell>
          <cell r="B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A179" t="str">
            <v>미표기</v>
          </cell>
          <cell r="B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A180" t="str">
            <v>미표기</v>
          </cell>
          <cell r="B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A181" t="str">
            <v>미표기</v>
          </cell>
          <cell r="B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A182" t="str">
            <v>미표기</v>
          </cell>
          <cell r="B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A183" t="str">
            <v>미표기</v>
          </cell>
          <cell r="B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A184" t="str">
            <v>미표기</v>
          </cell>
          <cell r="B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A185" t="str">
            <v>미표기</v>
          </cell>
          <cell r="B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A186" t="str">
            <v>미표기</v>
          </cell>
          <cell r="B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A187" t="str">
            <v>미표기</v>
          </cell>
          <cell r="B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A188" t="str">
            <v>미표기</v>
          </cell>
          <cell r="B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A189" t="str">
            <v>미표기</v>
          </cell>
          <cell r="B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</row>
        <row r="190">
          <cell r="A190" t="str">
            <v>미표기</v>
          </cell>
          <cell r="B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A191" t="str">
            <v>미표기</v>
          </cell>
          <cell r="B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A192" t="str">
            <v>미표기</v>
          </cell>
          <cell r="B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A193" t="str">
            <v>미표기</v>
          </cell>
          <cell r="B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미표기</v>
          </cell>
          <cell r="B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미표기</v>
          </cell>
          <cell r="B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A196" t="str">
            <v>미표기</v>
          </cell>
          <cell r="B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</row>
        <row r="197">
          <cell r="A197" t="str">
            <v>미표기</v>
          </cell>
          <cell r="B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A198" t="str">
            <v>미표기</v>
          </cell>
          <cell r="B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A199" t="str">
            <v>미표기</v>
          </cell>
          <cell r="B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A200" t="str">
            <v>미표기</v>
          </cell>
          <cell r="B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</sheetData>
      <sheetData sheetId="49">
        <row r="5">
          <cell r="A5" t="str">
            <v>임1</v>
          </cell>
          <cell r="B5">
            <v>1</v>
          </cell>
          <cell r="C5" t="str">
            <v>산11</v>
          </cell>
          <cell r="D5" t="str">
            <v>산11-1</v>
          </cell>
          <cell r="E5" t="str">
            <v>임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31736</v>
          </cell>
          <cell r="K5">
            <v>4241</v>
          </cell>
          <cell r="L5">
            <v>4933</v>
          </cell>
          <cell r="M5" t="str">
            <v>임</v>
          </cell>
          <cell r="N5" t="str">
            <v>김현철</v>
          </cell>
          <cell r="O5" t="str">
            <v>함창면 구향리 289</v>
          </cell>
          <cell r="S5" t="str">
            <v>O</v>
          </cell>
          <cell r="V5">
            <v>0</v>
          </cell>
        </row>
        <row r="6">
          <cell r="A6" t="str">
            <v>임2</v>
          </cell>
          <cell r="D6" t="str">
            <v>산11-2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K6">
            <v>692</v>
          </cell>
          <cell r="S6" t="str">
            <v>O</v>
          </cell>
          <cell r="V6">
            <v>0</v>
          </cell>
        </row>
        <row r="7">
          <cell r="A7" t="str">
            <v>임3</v>
          </cell>
          <cell r="B7">
            <v>2</v>
          </cell>
          <cell r="C7" t="str">
            <v>산12</v>
          </cell>
          <cell r="D7" t="str">
            <v>산12-1</v>
          </cell>
          <cell r="E7" t="str">
            <v>임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72992</v>
          </cell>
          <cell r="L7">
            <v>7171</v>
          </cell>
          <cell r="M7" t="str">
            <v>임</v>
          </cell>
          <cell r="N7" t="str">
            <v>유광수 외3인</v>
          </cell>
          <cell r="O7" t="str">
            <v>부산시 남구 대연동 373-11</v>
          </cell>
          <cell r="S7" t="str">
            <v>O</v>
          </cell>
          <cell r="V7">
            <v>0</v>
          </cell>
        </row>
        <row r="8">
          <cell r="A8" t="str">
            <v>임4</v>
          </cell>
          <cell r="B8">
            <v>3</v>
          </cell>
          <cell r="C8" t="str">
            <v>산27</v>
          </cell>
          <cell r="D8" t="str">
            <v>산27-1</v>
          </cell>
          <cell r="E8" t="str">
            <v>임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63074</v>
          </cell>
          <cell r="K8">
            <v>5164</v>
          </cell>
          <cell r="L8">
            <v>5184</v>
          </cell>
          <cell r="M8" t="str">
            <v>임</v>
          </cell>
          <cell r="N8" t="str">
            <v>이성노미 외2인</v>
          </cell>
          <cell r="O8" t="str">
            <v>문경군 산북면 대상리 90</v>
          </cell>
          <cell r="S8" t="str">
            <v>O</v>
          </cell>
          <cell r="V8">
            <v>0</v>
          </cell>
        </row>
        <row r="9">
          <cell r="A9" t="str">
            <v>임5</v>
          </cell>
          <cell r="D9" t="str">
            <v>산27-2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K9">
            <v>20</v>
          </cell>
          <cell r="S9" t="str">
            <v>O</v>
          </cell>
          <cell r="V9">
            <v>0</v>
          </cell>
        </row>
        <row r="10">
          <cell r="A10" t="str">
            <v>임6</v>
          </cell>
          <cell r="B10">
            <v>4</v>
          </cell>
          <cell r="C10" t="str">
            <v>산30</v>
          </cell>
          <cell r="D10" t="str">
            <v>산30-1</v>
          </cell>
          <cell r="E10" t="str">
            <v>임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11901</v>
          </cell>
          <cell r="L10">
            <v>1039</v>
          </cell>
          <cell r="M10" t="str">
            <v>임</v>
          </cell>
          <cell r="N10" t="str">
            <v>박노철</v>
          </cell>
          <cell r="O10" t="str">
            <v>문경군 점촌읍 공평리 872</v>
          </cell>
          <cell r="S10" t="str">
            <v>O</v>
          </cell>
          <cell r="V10">
            <v>0</v>
          </cell>
        </row>
        <row r="11">
          <cell r="A11" t="str">
            <v>임7</v>
          </cell>
          <cell r="B11">
            <v>5</v>
          </cell>
          <cell r="C11" t="str">
            <v>산33</v>
          </cell>
          <cell r="D11" t="str">
            <v>산33-1</v>
          </cell>
          <cell r="E11" t="str">
            <v>임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12298</v>
          </cell>
          <cell r="L11">
            <v>8125</v>
          </cell>
          <cell r="M11" t="str">
            <v>임</v>
          </cell>
          <cell r="N11" t="str">
            <v>김수웅</v>
          </cell>
          <cell r="O11" t="str">
            <v>함창면 구향리 115</v>
          </cell>
          <cell r="P11" t="str">
            <v>상주시</v>
          </cell>
          <cell r="R11" t="str">
            <v>압류</v>
          </cell>
          <cell r="S11" t="str">
            <v>O</v>
          </cell>
          <cell r="V11">
            <v>0</v>
          </cell>
        </row>
        <row r="12">
          <cell r="A12" t="str">
            <v>임8</v>
          </cell>
          <cell r="B12">
            <v>6</v>
          </cell>
          <cell r="C12" t="str">
            <v>산34</v>
          </cell>
          <cell r="D12" t="str">
            <v>산34-1</v>
          </cell>
          <cell r="E12" t="str">
            <v>임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1983</v>
          </cell>
          <cell r="L12">
            <v>1779</v>
          </cell>
          <cell r="M12" t="str">
            <v>임</v>
          </cell>
          <cell r="N12" t="str">
            <v>김종택</v>
          </cell>
          <cell r="O12" t="str">
            <v>구향리 113</v>
          </cell>
          <cell r="S12" t="str">
            <v>O</v>
          </cell>
          <cell r="V12">
            <v>0</v>
          </cell>
        </row>
        <row r="13">
          <cell r="A13" t="str">
            <v>임9</v>
          </cell>
          <cell r="B13">
            <v>7</v>
          </cell>
          <cell r="C13" t="str">
            <v>산 35</v>
          </cell>
          <cell r="D13" t="str">
            <v>산35-1</v>
          </cell>
          <cell r="E13" t="str">
            <v>임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3174</v>
          </cell>
          <cell r="L13">
            <v>1996</v>
          </cell>
          <cell r="M13" t="str">
            <v>임</v>
          </cell>
          <cell r="N13" t="str">
            <v>장건섭</v>
          </cell>
          <cell r="O13" t="str">
            <v>구향리 205</v>
          </cell>
          <cell r="S13" t="str">
            <v>O</v>
          </cell>
          <cell r="V13">
            <v>0</v>
          </cell>
        </row>
        <row r="14">
          <cell r="A14" t="str">
            <v>임10</v>
          </cell>
          <cell r="B14">
            <v>8</v>
          </cell>
          <cell r="C14" t="str">
            <v>산 36</v>
          </cell>
          <cell r="D14" t="str">
            <v>산36-1</v>
          </cell>
          <cell r="E14" t="str">
            <v>임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3174</v>
          </cell>
          <cell r="L14">
            <v>1815</v>
          </cell>
          <cell r="M14" t="str">
            <v>임</v>
          </cell>
          <cell r="N14" t="str">
            <v>윤정국</v>
          </cell>
          <cell r="O14" t="str">
            <v>부산 동구 초량1동 1055-21</v>
          </cell>
          <cell r="S14" t="str">
            <v>O</v>
          </cell>
          <cell r="V14">
            <v>0</v>
          </cell>
        </row>
        <row r="15">
          <cell r="A15" t="str">
            <v>미표기</v>
          </cell>
          <cell r="B15">
            <v>9</v>
          </cell>
          <cell r="C15" t="str">
            <v>산110</v>
          </cell>
          <cell r="E15" t="str">
            <v>도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397</v>
          </cell>
          <cell r="L15">
            <v>154</v>
          </cell>
          <cell r="M15" t="str">
            <v>도</v>
          </cell>
          <cell r="N15" t="str">
            <v>국</v>
          </cell>
          <cell r="O15" t="str">
            <v>건설교통부</v>
          </cell>
          <cell r="V15">
            <v>0</v>
          </cell>
        </row>
        <row r="16">
          <cell r="A16" t="str">
            <v>농1</v>
          </cell>
          <cell r="B16">
            <v>10</v>
          </cell>
          <cell r="C16" t="str">
            <v>산111</v>
          </cell>
          <cell r="E16" t="str">
            <v>구</v>
          </cell>
          <cell r="F16">
            <v>0</v>
          </cell>
          <cell r="G16">
            <v>0</v>
          </cell>
          <cell r="H16">
            <v>0</v>
          </cell>
          <cell r="I16" t="str">
            <v>O</v>
          </cell>
          <cell r="J16">
            <v>893</v>
          </cell>
          <cell r="L16">
            <v>312</v>
          </cell>
          <cell r="M16" t="str">
            <v>구</v>
          </cell>
          <cell r="N16" t="str">
            <v>국</v>
          </cell>
          <cell r="O16" t="str">
            <v>농림수산부</v>
          </cell>
          <cell r="U16" t="str">
            <v>O</v>
          </cell>
          <cell r="V16">
            <v>0</v>
          </cell>
        </row>
        <row r="17">
          <cell r="A17" t="str">
            <v>농2</v>
          </cell>
          <cell r="B17">
            <v>11</v>
          </cell>
          <cell r="C17" t="str">
            <v>산112</v>
          </cell>
          <cell r="E17" t="str">
            <v>구</v>
          </cell>
          <cell r="F17">
            <v>0</v>
          </cell>
          <cell r="G17">
            <v>0</v>
          </cell>
          <cell r="H17">
            <v>0</v>
          </cell>
          <cell r="I17" t="str">
            <v>O</v>
          </cell>
          <cell r="J17">
            <v>595</v>
          </cell>
          <cell r="L17">
            <v>356</v>
          </cell>
          <cell r="M17" t="str">
            <v>구</v>
          </cell>
          <cell r="N17" t="str">
            <v>국</v>
          </cell>
          <cell r="O17" t="str">
            <v>농림수산부</v>
          </cell>
          <cell r="U17" t="str">
            <v>O</v>
          </cell>
          <cell r="V17">
            <v>0</v>
          </cell>
        </row>
        <row r="18">
          <cell r="A18" t="str">
            <v>미표기</v>
          </cell>
          <cell r="B18">
            <v>12</v>
          </cell>
          <cell r="C18" t="str">
            <v>산131</v>
          </cell>
          <cell r="E18" t="str">
            <v>도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397</v>
          </cell>
          <cell r="L18">
            <v>290</v>
          </cell>
          <cell r="M18" t="str">
            <v>도</v>
          </cell>
          <cell r="N18" t="str">
            <v>국</v>
          </cell>
          <cell r="O18" t="str">
            <v>건설교통부</v>
          </cell>
          <cell r="V18">
            <v>0</v>
          </cell>
        </row>
        <row r="19">
          <cell r="A19" t="str">
            <v>농3</v>
          </cell>
          <cell r="B19">
            <v>13</v>
          </cell>
          <cell r="C19" t="str">
            <v>33-3</v>
          </cell>
          <cell r="E19" t="str">
            <v>답</v>
          </cell>
          <cell r="F19">
            <v>0</v>
          </cell>
          <cell r="G19" t="str">
            <v>O</v>
          </cell>
          <cell r="H19">
            <v>0</v>
          </cell>
          <cell r="I19">
            <v>0</v>
          </cell>
          <cell r="J19">
            <v>1306</v>
          </cell>
          <cell r="L19">
            <v>1090</v>
          </cell>
          <cell r="M19" t="str">
            <v>답</v>
          </cell>
          <cell r="N19" t="str">
            <v>안병욱 외1인</v>
          </cell>
          <cell r="O19" t="str">
            <v>대조리 503</v>
          </cell>
          <cell r="S19" t="str">
            <v>O</v>
          </cell>
          <cell r="V19">
            <v>0</v>
          </cell>
        </row>
        <row r="20">
          <cell r="A20" t="str">
            <v>농4</v>
          </cell>
          <cell r="B20">
            <v>14</v>
          </cell>
          <cell r="C20" t="str">
            <v>33-4</v>
          </cell>
          <cell r="D20" t="str">
            <v>33-6</v>
          </cell>
          <cell r="E20" t="str">
            <v>답</v>
          </cell>
          <cell r="F20">
            <v>0</v>
          </cell>
          <cell r="G20" t="str">
            <v>O</v>
          </cell>
          <cell r="H20">
            <v>0</v>
          </cell>
          <cell r="I20">
            <v>0</v>
          </cell>
          <cell r="J20">
            <v>1600</v>
          </cell>
          <cell r="L20">
            <v>472</v>
          </cell>
          <cell r="M20" t="str">
            <v>답</v>
          </cell>
          <cell r="N20" t="str">
            <v>이상필</v>
          </cell>
          <cell r="O20">
            <v>94</v>
          </cell>
          <cell r="S20" t="str">
            <v>O</v>
          </cell>
          <cell r="V20">
            <v>0</v>
          </cell>
        </row>
        <row r="21">
          <cell r="A21" t="str">
            <v>농5</v>
          </cell>
          <cell r="B21">
            <v>15</v>
          </cell>
          <cell r="C21" t="str">
            <v>33-5</v>
          </cell>
          <cell r="D21" t="str">
            <v>33-7</v>
          </cell>
          <cell r="E21" t="str">
            <v>답</v>
          </cell>
          <cell r="F21">
            <v>0</v>
          </cell>
          <cell r="G21" t="str">
            <v>O</v>
          </cell>
          <cell r="H21">
            <v>0</v>
          </cell>
          <cell r="I21">
            <v>0</v>
          </cell>
          <cell r="J21">
            <v>1597</v>
          </cell>
          <cell r="L21">
            <v>150</v>
          </cell>
          <cell r="M21" t="str">
            <v>답</v>
          </cell>
          <cell r="N21" t="str">
            <v>박병인 외1인</v>
          </cell>
          <cell r="O21" t="str">
            <v>대조리 569</v>
          </cell>
          <cell r="S21" t="str">
            <v>O</v>
          </cell>
          <cell r="V21">
            <v>0</v>
          </cell>
        </row>
        <row r="22">
          <cell r="A22" t="str">
            <v>천1</v>
          </cell>
          <cell r="B22">
            <v>16</v>
          </cell>
          <cell r="C22" t="str">
            <v>36</v>
          </cell>
          <cell r="D22" t="str">
            <v>36-1</v>
          </cell>
          <cell r="E22" t="str">
            <v>천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1240</v>
          </cell>
          <cell r="L22">
            <v>86</v>
          </cell>
          <cell r="M22" t="str">
            <v>천</v>
          </cell>
          <cell r="N22" t="str">
            <v>박천석 외3인</v>
          </cell>
          <cell r="O22" t="str">
            <v>문경군 호계면 선암동 39</v>
          </cell>
          <cell r="V22">
            <v>0</v>
          </cell>
        </row>
        <row r="23">
          <cell r="A23" t="str">
            <v>실1</v>
          </cell>
          <cell r="B23">
            <v>17</v>
          </cell>
          <cell r="C23" t="str">
            <v>37-2</v>
          </cell>
          <cell r="D23" t="str">
            <v>37-4</v>
          </cell>
          <cell r="E23" t="str">
            <v>천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1802</v>
          </cell>
          <cell r="L23">
            <v>893</v>
          </cell>
          <cell r="M23" t="str">
            <v>전</v>
          </cell>
          <cell r="N23" t="str">
            <v>채분임</v>
          </cell>
          <cell r="O23" t="str">
            <v>대조리 617</v>
          </cell>
          <cell r="S23" t="str">
            <v>O</v>
          </cell>
          <cell r="V23" t="str">
            <v>미등기</v>
          </cell>
        </row>
        <row r="24">
          <cell r="A24" t="str">
            <v>실2</v>
          </cell>
          <cell r="B24">
            <v>18</v>
          </cell>
          <cell r="C24" t="str">
            <v>37-3</v>
          </cell>
          <cell r="D24" t="str">
            <v>37-8</v>
          </cell>
          <cell r="E24" t="str">
            <v>천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2251</v>
          </cell>
          <cell r="L24">
            <v>2251</v>
          </cell>
          <cell r="M24" t="str">
            <v>전</v>
          </cell>
          <cell r="N24" t="str">
            <v>채분임</v>
          </cell>
          <cell r="O24" t="str">
            <v>대조리 617</v>
          </cell>
          <cell r="S24" t="str">
            <v>O</v>
          </cell>
          <cell r="V24" t="str">
            <v>미등기</v>
          </cell>
        </row>
        <row r="25">
          <cell r="A25" t="str">
            <v>실3</v>
          </cell>
          <cell r="B25">
            <v>19</v>
          </cell>
          <cell r="C25" t="str">
            <v>38-3</v>
          </cell>
          <cell r="E25" t="str">
            <v>천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946</v>
          </cell>
          <cell r="L25">
            <v>428</v>
          </cell>
          <cell r="M25" t="str">
            <v>전</v>
          </cell>
          <cell r="N25" t="str">
            <v>윤재영</v>
          </cell>
          <cell r="O25" t="str">
            <v>대조리 499</v>
          </cell>
          <cell r="S25" t="str">
            <v>O</v>
          </cell>
          <cell r="V25">
            <v>0</v>
          </cell>
        </row>
        <row r="26">
          <cell r="A26" t="str">
            <v>실4</v>
          </cell>
          <cell r="B26">
            <v>20</v>
          </cell>
          <cell r="C26" t="str">
            <v>38-4</v>
          </cell>
          <cell r="E26" t="str">
            <v>천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1247</v>
          </cell>
          <cell r="L26">
            <v>1247</v>
          </cell>
          <cell r="M26" t="str">
            <v>전</v>
          </cell>
          <cell r="N26" t="str">
            <v>윤재영</v>
          </cell>
          <cell r="O26" t="str">
            <v>대조리 499</v>
          </cell>
          <cell r="S26" t="str">
            <v>O</v>
          </cell>
          <cell r="V26">
            <v>0</v>
          </cell>
        </row>
        <row r="27">
          <cell r="A27" t="str">
            <v>천2</v>
          </cell>
          <cell r="B27">
            <v>21</v>
          </cell>
          <cell r="C27" t="str">
            <v>38-7</v>
          </cell>
          <cell r="E27" t="str">
            <v>천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538</v>
          </cell>
          <cell r="L27">
            <v>92</v>
          </cell>
          <cell r="M27" t="str">
            <v>천</v>
          </cell>
          <cell r="N27" t="str">
            <v>상주시</v>
          </cell>
          <cell r="V27">
            <v>0</v>
          </cell>
        </row>
        <row r="28">
          <cell r="A28" t="str">
            <v>농6</v>
          </cell>
          <cell r="B28">
            <v>22</v>
          </cell>
          <cell r="C28" t="str">
            <v>108-1</v>
          </cell>
          <cell r="D28" t="str">
            <v>108-3</v>
          </cell>
          <cell r="E28" t="str">
            <v>답</v>
          </cell>
          <cell r="F28">
            <v>0</v>
          </cell>
          <cell r="G28" t="str">
            <v>O</v>
          </cell>
          <cell r="H28">
            <v>0</v>
          </cell>
          <cell r="I28">
            <v>0</v>
          </cell>
          <cell r="J28">
            <v>684</v>
          </cell>
          <cell r="L28">
            <v>318</v>
          </cell>
          <cell r="M28" t="str">
            <v>답</v>
          </cell>
          <cell r="N28" t="str">
            <v>박필순</v>
          </cell>
          <cell r="O28" t="str">
            <v>함창읍 나한리 96</v>
          </cell>
          <cell r="S28" t="str">
            <v>O</v>
          </cell>
          <cell r="V28">
            <v>0</v>
          </cell>
        </row>
        <row r="29">
          <cell r="A29" t="str">
            <v>미표기</v>
          </cell>
          <cell r="B29">
            <v>23</v>
          </cell>
          <cell r="C29" t="str">
            <v>108-2</v>
          </cell>
          <cell r="E29" t="str">
            <v>도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17</v>
          </cell>
          <cell r="L29">
            <v>17</v>
          </cell>
          <cell r="M29" t="str">
            <v>도</v>
          </cell>
          <cell r="N29" t="str">
            <v>김인식</v>
          </cell>
          <cell r="O29">
            <v>150</v>
          </cell>
          <cell r="V29">
            <v>0</v>
          </cell>
        </row>
        <row r="30">
          <cell r="A30" t="str">
            <v>농7</v>
          </cell>
          <cell r="B30">
            <v>24</v>
          </cell>
          <cell r="C30" t="str">
            <v>113-1</v>
          </cell>
          <cell r="E30" t="str">
            <v>답</v>
          </cell>
          <cell r="F30">
            <v>0</v>
          </cell>
          <cell r="G30" t="str">
            <v>O</v>
          </cell>
          <cell r="H30">
            <v>0</v>
          </cell>
          <cell r="I30">
            <v>0</v>
          </cell>
          <cell r="J30">
            <v>1345</v>
          </cell>
          <cell r="L30">
            <v>1345</v>
          </cell>
          <cell r="M30" t="str">
            <v>답</v>
          </cell>
          <cell r="N30" t="str">
            <v>김형열</v>
          </cell>
          <cell r="O30">
            <v>91</v>
          </cell>
          <cell r="S30" t="str">
            <v>O</v>
          </cell>
          <cell r="V30">
            <v>0</v>
          </cell>
        </row>
        <row r="31">
          <cell r="A31" t="str">
            <v>실5</v>
          </cell>
          <cell r="B31">
            <v>25</v>
          </cell>
          <cell r="C31" t="str">
            <v>113-2</v>
          </cell>
          <cell r="E31" t="str">
            <v>천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2066</v>
          </cell>
          <cell r="L31">
            <v>2066</v>
          </cell>
          <cell r="M31" t="str">
            <v>전</v>
          </cell>
          <cell r="N31" t="str">
            <v>김형열</v>
          </cell>
          <cell r="O31">
            <v>91</v>
          </cell>
          <cell r="S31" t="str">
            <v>O</v>
          </cell>
          <cell r="V31">
            <v>0</v>
          </cell>
        </row>
        <row r="32">
          <cell r="A32" t="str">
            <v>미표기</v>
          </cell>
          <cell r="B32">
            <v>26</v>
          </cell>
          <cell r="C32" t="str">
            <v>113-4</v>
          </cell>
          <cell r="E32" t="str">
            <v>도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40</v>
          </cell>
          <cell r="L32">
            <v>40</v>
          </cell>
          <cell r="M32" t="str">
            <v>도</v>
          </cell>
          <cell r="N32" t="str">
            <v>김형열</v>
          </cell>
          <cell r="O32">
            <v>91</v>
          </cell>
          <cell r="V32" t="str">
            <v>미등기</v>
          </cell>
        </row>
        <row r="33">
          <cell r="A33" t="str">
            <v>농8</v>
          </cell>
          <cell r="B33">
            <v>27</v>
          </cell>
          <cell r="C33" t="str">
            <v>113-5</v>
          </cell>
          <cell r="D33" t="str">
            <v>113-7</v>
          </cell>
          <cell r="E33" t="str">
            <v>답</v>
          </cell>
          <cell r="F33">
            <v>0</v>
          </cell>
          <cell r="G33" t="str">
            <v>O</v>
          </cell>
          <cell r="H33">
            <v>0</v>
          </cell>
          <cell r="I33">
            <v>0</v>
          </cell>
          <cell r="J33">
            <v>1322</v>
          </cell>
          <cell r="L33">
            <v>547</v>
          </cell>
          <cell r="M33" t="str">
            <v>답</v>
          </cell>
          <cell r="N33" t="str">
            <v>김형열</v>
          </cell>
          <cell r="O33" t="str">
            <v>나한리91</v>
          </cell>
          <cell r="S33" t="str">
            <v>O</v>
          </cell>
          <cell r="V33">
            <v>0</v>
          </cell>
        </row>
        <row r="34">
          <cell r="A34" t="str">
            <v>농9</v>
          </cell>
          <cell r="B34">
            <v>28</v>
          </cell>
          <cell r="C34" t="str">
            <v>113-6</v>
          </cell>
          <cell r="D34" t="str">
            <v>113-8</v>
          </cell>
          <cell r="E34" t="str">
            <v>답</v>
          </cell>
          <cell r="F34">
            <v>0</v>
          </cell>
          <cell r="G34" t="str">
            <v>O</v>
          </cell>
          <cell r="H34">
            <v>0</v>
          </cell>
          <cell r="I34">
            <v>0</v>
          </cell>
          <cell r="J34">
            <v>2122</v>
          </cell>
          <cell r="L34">
            <v>633</v>
          </cell>
          <cell r="M34" t="str">
            <v>답</v>
          </cell>
          <cell r="N34" t="str">
            <v>권영천</v>
          </cell>
          <cell r="O34">
            <v>187</v>
          </cell>
          <cell r="S34" t="str">
            <v>O</v>
          </cell>
          <cell r="V34">
            <v>0</v>
          </cell>
        </row>
        <row r="35">
          <cell r="A35" t="str">
            <v>천3</v>
          </cell>
          <cell r="B35">
            <v>29</v>
          </cell>
          <cell r="C35" t="str">
            <v>114-1</v>
          </cell>
          <cell r="E35" t="str">
            <v>천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1002</v>
          </cell>
          <cell r="L35">
            <v>812</v>
          </cell>
          <cell r="M35" t="str">
            <v>천</v>
          </cell>
          <cell r="N35" t="str">
            <v>안병욱</v>
          </cell>
          <cell r="O35" t="str">
            <v>대조리503</v>
          </cell>
          <cell r="V35" t="str">
            <v>미등기</v>
          </cell>
        </row>
        <row r="36">
          <cell r="A36" t="str">
            <v>미표기</v>
          </cell>
          <cell r="B36">
            <v>30</v>
          </cell>
          <cell r="C36" t="str">
            <v>114-2</v>
          </cell>
          <cell r="E36" t="str">
            <v>도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53</v>
          </cell>
          <cell r="L36">
            <v>23</v>
          </cell>
          <cell r="M36" t="str">
            <v>도</v>
          </cell>
          <cell r="N36" t="str">
            <v>안병욱</v>
          </cell>
          <cell r="O36" t="str">
            <v>대조리503</v>
          </cell>
          <cell r="V36" t="str">
            <v>미등기</v>
          </cell>
        </row>
        <row r="37">
          <cell r="A37" t="str">
            <v>농10</v>
          </cell>
          <cell r="B37">
            <v>31</v>
          </cell>
          <cell r="C37">
            <v>115</v>
          </cell>
          <cell r="E37" t="str">
            <v>답</v>
          </cell>
          <cell r="F37">
            <v>0</v>
          </cell>
          <cell r="G37" t="str">
            <v>O</v>
          </cell>
          <cell r="H37">
            <v>0</v>
          </cell>
          <cell r="I37">
            <v>0</v>
          </cell>
          <cell r="J37">
            <v>2453</v>
          </cell>
          <cell r="L37">
            <v>2453</v>
          </cell>
          <cell r="M37" t="str">
            <v>답</v>
          </cell>
          <cell r="N37" t="str">
            <v>장종진</v>
          </cell>
          <cell r="O37" t="str">
            <v>대조리415</v>
          </cell>
          <cell r="S37" t="str">
            <v>O</v>
          </cell>
          <cell r="V37">
            <v>0</v>
          </cell>
        </row>
        <row r="38">
          <cell r="A38" t="str">
            <v>농11</v>
          </cell>
          <cell r="B38">
            <v>32</v>
          </cell>
          <cell r="C38">
            <v>116</v>
          </cell>
          <cell r="D38" t="str">
            <v>116-1</v>
          </cell>
          <cell r="E38" t="str">
            <v>답</v>
          </cell>
          <cell r="F38">
            <v>0</v>
          </cell>
          <cell r="G38" t="str">
            <v>O</v>
          </cell>
          <cell r="H38">
            <v>0</v>
          </cell>
          <cell r="I38">
            <v>0</v>
          </cell>
          <cell r="J38">
            <v>1160</v>
          </cell>
          <cell r="L38">
            <v>647</v>
          </cell>
          <cell r="M38" t="str">
            <v>답</v>
          </cell>
          <cell r="N38" t="str">
            <v>김태선</v>
          </cell>
          <cell r="O38" t="str">
            <v>대조리505</v>
          </cell>
          <cell r="U38" t="str">
            <v>O</v>
          </cell>
          <cell r="V38">
            <v>0</v>
          </cell>
        </row>
        <row r="39">
          <cell r="A39" t="str">
            <v>농12</v>
          </cell>
          <cell r="B39">
            <v>33</v>
          </cell>
          <cell r="C39">
            <v>117</v>
          </cell>
          <cell r="E39" t="str">
            <v>답</v>
          </cell>
          <cell r="F39">
            <v>0</v>
          </cell>
          <cell r="G39" t="str">
            <v>O</v>
          </cell>
          <cell r="H39">
            <v>0</v>
          </cell>
          <cell r="I39">
            <v>0</v>
          </cell>
          <cell r="J39">
            <v>175</v>
          </cell>
          <cell r="L39">
            <v>175</v>
          </cell>
          <cell r="M39" t="str">
            <v>답</v>
          </cell>
          <cell r="N39" t="str">
            <v>김태선</v>
          </cell>
          <cell r="O39" t="str">
            <v>대조리505</v>
          </cell>
          <cell r="S39" t="str">
            <v>O</v>
          </cell>
          <cell r="V39">
            <v>0</v>
          </cell>
        </row>
        <row r="40">
          <cell r="A40" t="str">
            <v>농13</v>
          </cell>
          <cell r="B40">
            <v>34</v>
          </cell>
          <cell r="C40" t="str">
            <v>118-1</v>
          </cell>
          <cell r="E40" t="str">
            <v>답</v>
          </cell>
          <cell r="F40">
            <v>0</v>
          </cell>
          <cell r="G40" t="str">
            <v>O</v>
          </cell>
          <cell r="H40">
            <v>0</v>
          </cell>
          <cell r="I40">
            <v>0</v>
          </cell>
          <cell r="J40">
            <v>846</v>
          </cell>
          <cell r="L40">
            <v>846</v>
          </cell>
          <cell r="M40" t="str">
            <v>답</v>
          </cell>
          <cell r="N40" t="str">
            <v>박무웅</v>
          </cell>
          <cell r="O40">
            <v>89</v>
          </cell>
          <cell r="P40" t="str">
            <v>함창단위농협</v>
          </cell>
          <cell r="Q40" t="str">
            <v>상주군 함창읍 구향리 142-4</v>
          </cell>
          <cell r="R40" t="str">
            <v>근저당</v>
          </cell>
          <cell r="S40" t="str">
            <v>O</v>
          </cell>
          <cell r="V40">
            <v>0</v>
          </cell>
        </row>
        <row r="41">
          <cell r="A41" t="str">
            <v>천4</v>
          </cell>
          <cell r="B41">
            <v>35</v>
          </cell>
          <cell r="C41" t="str">
            <v>118-2</v>
          </cell>
          <cell r="E41" t="str">
            <v>천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631</v>
          </cell>
          <cell r="L41">
            <v>631</v>
          </cell>
          <cell r="M41" t="str">
            <v>천</v>
          </cell>
          <cell r="N41" t="str">
            <v>박무웅</v>
          </cell>
          <cell r="O41">
            <v>89</v>
          </cell>
          <cell r="V41">
            <v>0</v>
          </cell>
        </row>
        <row r="42">
          <cell r="A42" t="str">
            <v>농14</v>
          </cell>
          <cell r="B42">
            <v>36</v>
          </cell>
          <cell r="C42" t="str">
            <v>118-3</v>
          </cell>
          <cell r="E42" t="str">
            <v>답</v>
          </cell>
          <cell r="F42">
            <v>0</v>
          </cell>
          <cell r="G42" t="str">
            <v>O</v>
          </cell>
          <cell r="H42">
            <v>0</v>
          </cell>
          <cell r="I42">
            <v>0</v>
          </cell>
          <cell r="J42">
            <v>826</v>
          </cell>
          <cell r="L42">
            <v>826</v>
          </cell>
          <cell r="M42" t="str">
            <v>답</v>
          </cell>
          <cell r="N42" t="str">
            <v>박무웅</v>
          </cell>
          <cell r="O42">
            <v>89</v>
          </cell>
          <cell r="P42" t="str">
            <v>함창단위농협</v>
          </cell>
          <cell r="Q42" t="str">
            <v>상주군 함창읍 구향리 142-4</v>
          </cell>
          <cell r="R42" t="str">
            <v>근저당</v>
          </cell>
          <cell r="S42" t="str">
            <v>O</v>
          </cell>
          <cell r="V42">
            <v>0</v>
          </cell>
        </row>
        <row r="43">
          <cell r="A43" t="str">
            <v>미표기</v>
          </cell>
          <cell r="B43">
            <v>37</v>
          </cell>
          <cell r="C43" t="str">
            <v>118-5</v>
          </cell>
          <cell r="E43" t="str">
            <v>도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60</v>
          </cell>
          <cell r="L43">
            <v>60</v>
          </cell>
          <cell r="M43" t="str">
            <v>도</v>
          </cell>
          <cell r="N43" t="str">
            <v>김종열</v>
          </cell>
          <cell r="O43">
            <v>95</v>
          </cell>
          <cell r="V43">
            <v>0</v>
          </cell>
        </row>
        <row r="44">
          <cell r="A44" t="str">
            <v>농15</v>
          </cell>
          <cell r="B44">
            <v>38</v>
          </cell>
          <cell r="C44" t="str">
            <v>119-1</v>
          </cell>
          <cell r="D44" t="str">
            <v>119-6</v>
          </cell>
          <cell r="E44" t="str">
            <v>답</v>
          </cell>
          <cell r="F44">
            <v>0</v>
          </cell>
          <cell r="G44" t="str">
            <v>O</v>
          </cell>
          <cell r="H44">
            <v>0</v>
          </cell>
          <cell r="I44">
            <v>0</v>
          </cell>
          <cell r="J44">
            <v>1818</v>
          </cell>
          <cell r="L44">
            <v>729</v>
          </cell>
          <cell r="M44" t="str">
            <v>답</v>
          </cell>
          <cell r="N44" t="str">
            <v>권영천</v>
          </cell>
          <cell r="O44">
            <v>187</v>
          </cell>
          <cell r="S44" t="str">
            <v>O</v>
          </cell>
          <cell r="V44">
            <v>0</v>
          </cell>
        </row>
        <row r="45">
          <cell r="A45" t="str">
            <v>미표기</v>
          </cell>
          <cell r="B45">
            <v>39</v>
          </cell>
          <cell r="C45" t="str">
            <v>119-4</v>
          </cell>
          <cell r="E45" t="str">
            <v>도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60</v>
          </cell>
          <cell r="L45">
            <v>60</v>
          </cell>
          <cell r="M45" t="str">
            <v>도</v>
          </cell>
          <cell r="N45" t="str">
            <v>이목식</v>
          </cell>
          <cell r="O45">
            <v>147</v>
          </cell>
          <cell r="V45">
            <v>0</v>
          </cell>
        </row>
        <row r="46">
          <cell r="A46" t="str">
            <v>농16</v>
          </cell>
          <cell r="B46">
            <v>40</v>
          </cell>
          <cell r="C46" t="str">
            <v>120-1</v>
          </cell>
          <cell r="E46" t="str">
            <v>답</v>
          </cell>
          <cell r="F46">
            <v>0</v>
          </cell>
          <cell r="G46" t="str">
            <v>O</v>
          </cell>
          <cell r="H46">
            <v>0</v>
          </cell>
          <cell r="I46">
            <v>0</v>
          </cell>
          <cell r="J46">
            <v>638</v>
          </cell>
          <cell r="L46">
            <v>638</v>
          </cell>
          <cell r="M46" t="str">
            <v>답</v>
          </cell>
          <cell r="N46" t="str">
            <v>오길웅</v>
          </cell>
          <cell r="O46">
            <v>96</v>
          </cell>
          <cell r="S46" t="str">
            <v>O</v>
          </cell>
          <cell r="V46">
            <v>0</v>
          </cell>
        </row>
        <row r="47">
          <cell r="A47" t="str">
            <v>농17</v>
          </cell>
          <cell r="B47">
            <v>41</v>
          </cell>
          <cell r="C47" t="str">
            <v>120-2</v>
          </cell>
          <cell r="E47" t="str">
            <v>답</v>
          </cell>
          <cell r="F47">
            <v>0</v>
          </cell>
          <cell r="G47" t="str">
            <v>O</v>
          </cell>
          <cell r="H47">
            <v>0</v>
          </cell>
          <cell r="I47">
            <v>0</v>
          </cell>
          <cell r="J47">
            <v>509</v>
          </cell>
          <cell r="L47">
            <v>509</v>
          </cell>
          <cell r="M47" t="str">
            <v>답</v>
          </cell>
          <cell r="N47" t="str">
            <v>오길웅</v>
          </cell>
          <cell r="O47">
            <v>96</v>
          </cell>
          <cell r="S47" t="str">
            <v>O</v>
          </cell>
          <cell r="V47">
            <v>0</v>
          </cell>
        </row>
        <row r="48">
          <cell r="A48" t="str">
            <v>천5</v>
          </cell>
          <cell r="B48">
            <v>42</v>
          </cell>
          <cell r="C48" t="str">
            <v>120-3</v>
          </cell>
          <cell r="D48" t="str">
            <v>120-4</v>
          </cell>
          <cell r="E48" t="str">
            <v>천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2136</v>
          </cell>
          <cell r="L48">
            <v>1868</v>
          </cell>
          <cell r="M48" t="str">
            <v>천</v>
          </cell>
          <cell r="N48" t="str">
            <v>오길웅</v>
          </cell>
          <cell r="O48">
            <v>96</v>
          </cell>
          <cell r="V48">
            <v>0</v>
          </cell>
        </row>
        <row r="49">
          <cell r="A49" t="str">
            <v>농18</v>
          </cell>
          <cell r="B49">
            <v>43</v>
          </cell>
          <cell r="C49">
            <v>121</v>
          </cell>
          <cell r="E49" t="str">
            <v>답</v>
          </cell>
          <cell r="F49">
            <v>0</v>
          </cell>
          <cell r="G49" t="str">
            <v>O</v>
          </cell>
          <cell r="H49">
            <v>0</v>
          </cell>
          <cell r="I49">
            <v>0</v>
          </cell>
          <cell r="J49">
            <v>817</v>
          </cell>
          <cell r="L49">
            <v>817</v>
          </cell>
          <cell r="M49" t="str">
            <v>답</v>
          </cell>
          <cell r="N49" t="str">
            <v>박정상 외4인</v>
          </cell>
          <cell r="O49">
            <v>417</v>
          </cell>
          <cell r="U49" t="str">
            <v>O</v>
          </cell>
          <cell r="V49">
            <v>0</v>
          </cell>
        </row>
        <row r="50">
          <cell r="A50" t="str">
            <v>농19</v>
          </cell>
          <cell r="B50">
            <v>44</v>
          </cell>
          <cell r="C50" t="str">
            <v>122</v>
          </cell>
          <cell r="D50" t="str">
            <v>122-1</v>
          </cell>
          <cell r="E50" t="str">
            <v>전</v>
          </cell>
          <cell r="F50" t="str">
            <v>O</v>
          </cell>
          <cell r="G50">
            <v>0</v>
          </cell>
          <cell r="H50">
            <v>0</v>
          </cell>
          <cell r="I50">
            <v>0</v>
          </cell>
          <cell r="J50">
            <v>460</v>
          </cell>
          <cell r="L50">
            <v>137</v>
          </cell>
          <cell r="M50" t="str">
            <v>전</v>
          </cell>
          <cell r="N50" t="str">
            <v>권영천</v>
          </cell>
          <cell r="O50">
            <v>187</v>
          </cell>
          <cell r="P50" t="str">
            <v>함창단위농협</v>
          </cell>
          <cell r="Q50" t="str">
            <v>상주군 함창읍 구향리 142-4</v>
          </cell>
          <cell r="R50" t="str">
            <v>근저당</v>
          </cell>
          <cell r="U50" t="str">
            <v>O</v>
          </cell>
          <cell r="V50">
            <v>0</v>
          </cell>
        </row>
        <row r="51">
          <cell r="A51" t="str">
            <v>농20</v>
          </cell>
          <cell r="B51">
            <v>45</v>
          </cell>
          <cell r="C51">
            <v>123</v>
          </cell>
          <cell r="D51" t="str">
            <v>123-1</v>
          </cell>
          <cell r="E51" t="str">
            <v>답</v>
          </cell>
          <cell r="F51">
            <v>0</v>
          </cell>
          <cell r="G51" t="str">
            <v>O</v>
          </cell>
          <cell r="H51">
            <v>0</v>
          </cell>
          <cell r="I51">
            <v>0</v>
          </cell>
          <cell r="J51">
            <v>4638</v>
          </cell>
          <cell r="L51">
            <v>153</v>
          </cell>
          <cell r="M51" t="str">
            <v>답</v>
          </cell>
          <cell r="N51" t="str">
            <v>권영천</v>
          </cell>
          <cell r="O51">
            <v>187</v>
          </cell>
          <cell r="P51" t="str">
            <v>함창단위농협</v>
          </cell>
          <cell r="Q51" t="str">
            <v>상주군 함창읍 구향리 142-4</v>
          </cell>
          <cell r="R51" t="str">
            <v>근저당</v>
          </cell>
          <cell r="S51" t="str">
            <v>O</v>
          </cell>
          <cell r="V51">
            <v>0</v>
          </cell>
        </row>
        <row r="52">
          <cell r="A52" t="str">
            <v>농21</v>
          </cell>
          <cell r="B52">
            <v>46</v>
          </cell>
          <cell r="C52">
            <v>124</v>
          </cell>
          <cell r="D52" t="str">
            <v>124-1</v>
          </cell>
          <cell r="E52" t="str">
            <v>답</v>
          </cell>
          <cell r="F52">
            <v>0</v>
          </cell>
          <cell r="G52" t="str">
            <v>O</v>
          </cell>
          <cell r="H52">
            <v>0</v>
          </cell>
          <cell r="I52">
            <v>0</v>
          </cell>
          <cell r="J52">
            <v>7421</v>
          </cell>
          <cell r="L52">
            <v>6208</v>
          </cell>
          <cell r="M52" t="str">
            <v>답</v>
          </cell>
          <cell r="N52" t="str">
            <v>이영재 외1인</v>
          </cell>
          <cell r="O52">
            <v>147</v>
          </cell>
          <cell r="S52" t="str">
            <v>O</v>
          </cell>
          <cell r="V52">
            <v>0</v>
          </cell>
        </row>
        <row r="53">
          <cell r="A53" t="str">
            <v>농22</v>
          </cell>
          <cell r="B53">
            <v>47</v>
          </cell>
          <cell r="C53" t="str">
            <v>125-1</v>
          </cell>
          <cell r="D53" t="str">
            <v>125-3</v>
          </cell>
          <cell r="E53" t="str">
            <v>전</v>
          </cell>
          <cell r="F53" t="str">
            <v>O</v>
          </cell>
          <cell r="G53">
            <v>0</v>
          </cell>
          <cell r="H53">
            <v>0</v>
          </cell>
          <cell r="I53">
            <v>0</v>
          </cell>
          <cell r="J53">
            <v>1851</v>
          </cell>
          <cell r="L53">
            <v>717</v>
          </cell>
          <cell r="M53" t="str">
            <v>전</v>
          </cell>
          <cell r="N53" t="str">
            <v>김칠성</v>
          </cell>
          <cell r="O53">
            <v>150</v>
          </cell>
          <cell r="U53" t="str">
            <v>O</v>
          </cell>
          <cell r="V53" t="str">
            <v>미등기</v>
          </cell>
        </row>
        <row r="54">
          <cell r="A54" t="str">
            <v>농23</v>
          </cell>
          <cell r="B54">
            <v>48</v>
          </cell>
          <cell r="C54">
            <v>126</v>
          </cell>
          <cell r="D54" t="str">
            <v>126-1</v>
          </cell>
          <cell r="E54" t="str">
            <v>답</v>
          </cell>
          <cell r="F54">
            <v>0</v>
          </cell>
          <cell r="G54" t="str">
            <v>O</v>
          </cell>
          <cell r="H54">
            <v>0</v>
          </cell>
          <cell r="I54">
            <v>0</v>
          </cell>
          <cell r="J54">
            <v>347</v>
          </cell>
          <cell r="L54">
            <v>35</v>
          </cell>
          <cell r="M54" t="str">
            <v>답</v>
          </cell>
          <cell r="N54" t="str">
            <v>김칠성</v>
          </cell>
          <cell r="O54">
            <v>150</v>
          </cell>
          <cell r="U54" t="str">
            <v>O</v>
          </cell>
          <cell r="V54">
            <v>0</v>
          </cell>
        </row>
        <row r="55">
          <cell r="A55" t="str">
            <v>농24</v>
          </cell>
          <cell r="B55">
            <v>49</v>
          </cell>
          <cell r="C55">
            <v>127</v>
          </cell>
          <cell r="D55" t="str">
            <v>127-1</v>
          </cell>
          <cell r="E55" t="str">
            <v>답</v>
          </cell>
          <cell r="F55">
            <v>0</v>
          </cell>
          <cell r="G55" t="str">
            <v>O</v>
          </cell>
          <cell r="H55">
            <v>0</v>
          </cell>
          <cell r="I55">
            <v>0</v>
          </cell>
          <cell r="J55">
            <v>142</v>
          </cell>
          <cell r="L55">
            <v>11</v>
          </cell>
          <cell r="M55" t="str">
            <v>답</v>
          </cell>
          <cell r="N55" t="str">
            <v>김칠성</v>
          </cell>
          <cell r="O55">
            <v>150</v>
          </cell>
          <cell r="U55" t="str">
            <v>O</v>
          </cell>
          <cell r="V55">
            <v>0</v>
          </cell>
        </row>
        <row r="56">
          <cell r="A56" t="str">
            <v>농25</v>
          </cell>
          <cell r="B56">
            <v>50</v>
          </cell>
          <cell r="C56">
            <v>131</v>
          </cell>
          <cell r="D56" t="str">
            <v>131-1</v>
          </cell>
          <cell r="E56" t="str">
            <v>답</v>
          </cell>
          <cell r="F56">
            <v>0</v>
          </cell>
          <cell r="G56" t="str">
            <v>O</v>
          </cell>
          <cell r="H56">
            <v>0</v>
          </cell>
          <cell r="I56">
            <v>0</v>
          </cell>
          <cell r="J56">
            <v>2053</v>
          </cell>
          <cell r="L56">
            <v>141</v>
          </cell>
          <cell r="M56" t="str">
            <v>답</v>
          </cell>
          <cell r="N56" t="str">
            <v>채홍갑</v>
          </cell>
          <cell r="O56" t="str">
            <v>점촌시 모전동 62-1</v>
          </cell>
          <cell r="S56" t="str">
            <v>O</v>
          </cell>
          <cell r="V56">
            <v>0</v>
          </cell>
        </row>
        <row r="57">
          <cell r="A57" t="str">
            <v>농26</v>
          </cell>
          <cell r="B57">
            <v>51</v>
          </cell>
          <cell r="C57">
            <v>191</v>
          </cell>
          <cell r="D57" t="str">
            <v>191-1</v>
          </cell>
          <cell r="E57" t="str">
            <v>답</v>
          </cell>
          <cell r="F57">
            <v>0</v>
          </cell>
          <cell r="G57" t="str">
            <v>O</v>
          </cell>
          <cell r="H57">
            <v>0</v>
          </cell>
          <cell r="I57">
            <v>0</v>
          </cell>
          <cell r="J57">
            <v>1931</v>
          </cell>
          <cell r="L57">
            <v>1384</v>
          </cell>
          <cell r="M57" t="str">
            <v>답</v>
          </cell>
          <cell r="N57" t="str">
            <v>김태윤</v>
          </cell>
          <cell r="O57" t="str">
            <v>대조리495</v>
          </cell>
          <cell r="U57" t="str">
            <v>O</v>
          </cell>
          <cell r="V57">
            <v>0</v>
          </cell>
        </row>
        <row r="58">
          <cell r="A58" t="str">
            <v>농27</v>
          </cell>
          <cell r="B58">
            <v>52</v>
          </cell>
          <cell r="C58">
            <v>193</v>
          </cell>
          <cell r="E58" t="str">
            <v>전</v>
          </cell>
          <cell r="F58" t="str">
            <v>O</v>
          </cell>
          <cell r="G58">
            <v>0</v>
          </cell>
          <cell r="H58">
            <v>0</v>
          </cell>
          <cell r="I58">
            <v>0</v>
          </cell>
          <cell r="J58">
            <v>205</v>
          </cell>
          <cell r="L58">
            <v>205</v>
          </cell>
          <cell r="M58" t="str">
            <v>전</v>
          </cell>
          <cell r="N58" t="str">
            <v>김철만</v>
          </cell>
          <cell r="O58" t="str">
            <v>함창읍 대조리 502</v>
          </cell>
          <cell r="U58" t="str">
            <v>O</v>
          </cell>
          <cell r="V58">
            <v>0</v>
          </cell>
        </row>
        <row r="59">
          <cell r="A59" t="str">
            <v>임11</v>
          </cell>
          <cell r="B59">
            <v>53</v>
          </cell>
          <cell r="C59">
            <v>194</v>
          </cell>
          <cell r="E59" t="str">
            <v>임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99</v>
          </cell>
          <cell r="L59">
            <v>99</v>
          </cell>
          <cell r="M59" t="str">
            <v>임</v>
          </cell>
          <cell r="N59" t="str">
            <v>이춘보</v>
          </cell>
          <cell r="O59" t="str">
            <v>나한리</v>
          </cell>
          <cell r="T59" t="str">
            <v>O</v>
          </cell>
          <cell r="V59" t="str">
            <v>미등기</v>
          </cell>
        </row>
        <row r="60">
          <cell r="A60" t="str">
            <v>농28</v>
          </cell>
          <cell r="B60">
            <v>54</v>
          </cell>
          <cell r="C60" t="str">
            <v>195</v>
          </cell>
          <cell r="D60" t="str">
            <v>195-1</v>
          </cell>
          <cell r="E60" t="str">
            <v>전</v>
          </cell>
          <cell r="F60" t="str">
            <v>O</v>
          </cell>
          <cell r="G60">
            <v>0</v>
          </cell>
          <cell r="H60">
            <v>0</v>
          </cell>
          <cell r="I60">
            <v>0</v>
          </cell>
          <cell r="J60">
            <v>129</v>
          </cell>
          <cell r="L60">
            <v>34</v>
          </cell>
          <cell r="M60" t="str">
            <v>전</v>
          </cell>
          <cell r="N60" t="str">
            <v>권창경</v>
          </cell>
          <cell r="O60">
            <v>91</v>
          </cell>
          <cell r="U60" t="str">
            <v>O</v>
          </cell>
          <cell r="V60">
            <v>0</v>
          </cell>
        </row>
        <row r="61">
          <cell r="A61" t="str">
            <v>농29</v>
          </cell>
          <cell r="B61">
            <v>55</v>
          </cell>
          <cell r="C61" t="str">
            <v>199</v>
          </cell>
          <cell r="D61" t="str">
            <v>199-1</v>
          </cell>
          <cell r="E61" t="str">
            <v>전</v>
          </cell>
          <cell r="F61" t="str">
            <v>O</v>
          </cell>
          <cell r="G61">
            <v>0</v>
          </cell>
          <cell r="H61">
            <v>0</v>
          </cell>
          <cell r="I61">
            <v>0</v>
          </cell>
          <cell r="J61">
            <v>1557</v>
          </cell>
          <cell r="L61">
            <v>274</v>
          </cell>
          <cell r="M61" t="str">
            <v>전</v>
          </cell>
          <cell r="N61" t="str">
            <v>황억섭</v>
          </cell>
          <cell r="O61">
            <v>148</v>
          </cell>
          <cell r="U61" t="str">
            <v>O</v>
          </cell>
          <cell r="V61">
            <v>0</v>
          </cell>
        </row>
        <row r="62">
          <cell r="A62" t="str">
            <v>농30</v>
          </cell>
          <cell r="B62">
            <v>56</v>
          </cell>
          <cell r="C62" t="str">
            <v>200</v>
          </cell>
          <cell r="D62" t="str">
            <v>200-1</v>
          </cell>
          <cell r="E62" t="str">
            <v>전</v>
          </cell>
          <cell r="F62" t="str">
            <v>O</v>
          </cell>
          <cell r="G62">
            <v>0</v>
          </cell>
          <cell r="H62">
            <v>0</v>
          </cell>
          <cell r="I62">
            <v>0</v>
          </cell>
          <cell r="J62">
            <v>883</v>
          </cell>
          <cell r="L62">
            <v>32</v>
          </cell>
          <cell r="M62" t="str">
            <v>전</v>
          </cell>
          <cell r="N62" t="str">
            <v>김창술</v>
          </cell>
          <cell r="O62">
            <v>148</v>
          </cell>
          <cell r="U62" t="str">
            <v>O</v>
          </cell>
          <cell r="V62">
            <v>0</v>
          </cell>
        </row>
        <row r="63">
          <cell r="A63" t="str">
            <v>농31</v>
          </cell>
          <cell r="B63">
            <v>57</v>
          </cell>
          <cell r="C63">
            <v>203</v>
          </cell>
          <cell r="D63" t="str">
            <v>203-1</v>
          </cell>
          <cell r="E63" t="str">
            <v>전</v>
          </cell>
          <cell r="F63" t="str">
            <v>O</v>
          </cell>
          <cell r="G63">
            <v>0</v>
          </cell>
          <cell r="H63">
            <v>0</v>
          </cell>
          <cell r="I63">
            <v>0</v>
          </cell>
          <cell r="J63">
            <v>1104</v>
          </cell>
          <cell r="L63">
            <v>883</v>
          </cell>
          <cell r="M63" t="str">
            <v>전</v>
          </cell>
          <cell r="N63" t="str">
            <v>윤영길</v>
          </cell>
          <cell r="O63" t="str">
            <v>대조리 500</v>
          </cell>
          <cell r="U63" t="str">
            <v>O</v>
          </cell>
          <cell r="V63">
            <v>0</v>
          </cell>
        </row>
        <row r="64">
          <cell r="A64" t="str">
            <v>농32</v>
          </cell>
          <cell r="B64">
            <v>58</v>
          </cell>
          <cell r="C64">
            <v>208</v>
          </cell>
          <cell r="D64" t="str">
            <v>208-1</v>
          </cell>
          <cell r="E64" t="str">
            <v>답</v>
          </cell>
          <cell r="F64">
            <v>0</v>
          </cell>
          <cell r="G64" t="str">
            <v>O</v>
          </cell>
          <cell r="H64">
            <v>0</v>
          </cell>
          <cell r="I64">
            <v>0</v>
          </cell>
          <cell r="J64">
            <v>2975</v>
          </cell>
          <cell r="L64">
            <v>575</v>
          </cell>
          <cell r="M64" t="str">
            <v>답</v>
          </cell>
          <cell r="N64" t="str">
            <v>성주이씨종중</v>
          </cell>
          <cell r="O64" t="str">
            <v>이안면 흑암리 340</v>
          </cell>
          <cell r="U64" t="str">
            <v>O</v>
          </cell>
          <cell r="V64">
            <v>0</v>
          </cell>
        </row>
        <row r="65">
          <cell r="A65" t="str">
            <v>농33</v>
          </cell>
          <cell r="B65">
            <v>59</v>
          </cell>
          <cell r="C65">
            <v>209</v>
          </cell>
          <cell r="E65" t="str">
            <v>답</v>
          </cell>
          <cell r="F65">
            <v>0</v>
          </cell>
          <cell r="G65" t="str">
            <v>O</v>
          </cell>
          <cell r="H65">
            <v>0</v>
          </cell>
          <cell r="I65">
            <v>0</v>
          </cell>
          <cell r="J65">
            <v>4102</v>
          </cell>
          <cell r="L65">
            <v>4102</v>
          </cell>
          <cell r="M65" t="str">
            <v>답</v>
          </cell>
          <cell r="N65" t="str">
            <v>허명수</v>
          </cell>
          <cell r="O65" t="str">
            <v>대조리785</v>
          </cell>
          <cell r="U65" t="str">
            <v>O</v>
          </cell>
          <cell r="V65">
            <v>0</v>
          </cell>
        </row>
        <row r="66">
          <cell r="A66" t="str">
            <v>농34</v>
          </cell>
          <cell r="B66">
            <v>60</v>
          </cell>
          <cell r="C66">
            <v>210</v>
          </cell>
          <cell r="E66" t="str">
            <v>답</v>
          </cell>
          <cell r="F66">
            <v>0</v>
          </cell>
          <cell r="G66" t="str">
            <v>O</v>
          </cell>
          <cell r="H66">
            <v>0</v>
          </cell>
          <cell r="I66">
            <v>0</v>
          </cell>
          <cell r="J66">
            <v>625</v>
          </cell>
          <cell r="L66">
            <v>625</v>
          </cell>
          <cell r="M66" t="str">
            <v>답</v>
          </cell>
          <cell r="N66" t="str">
            <v>황철주</v>
          </cell>
          <cell r="O66">
            <v>96</v>
          </cell>
          <cell r="U66" t="str">
            <v>O</v>
          </cell>
          <cell r="V66">
            <v>0</v>
          </cell>
        </row>
        <row r="67">
          <cell r="A67" t="str">
            <v>농35</v>
          </cell>
          <cell r="B67">
            <v>61</v>
          </cell>
          <cell r="C67">
            <v>211</v>
          </cell>
          <cell r="D67" t="str">
            <v>211-1</v>
          </cell>
          <cell r="E67" t="str">
            <v>답</v>
          </cell>
          <cell r="F67">
            <v>0</v>
          </cell>
          <cell r="G67" t="str">
            <v>O</v>
          </cell>
          <cell r="H67">
            <v>0</v>
          </cell>
          <cell r="I67">
            <v>0</v>
          </cell>
          <cell r="J67">
            <v>4691</v>
          </cell>
          <cell r="L67">
            <v>2182</v>
          </cell>
          <cell r="M67" t="str">
            <v>답</v>
          </cell>
          <cell r="N67" t="str">
            <v>김경달</v>
          </cell>
          <cell r="O67" t="str">
            <v>점촌시 모전동 95-1</v>
          </cell>
          <cell r="U67" t="str">
            <v>O</v>
          </cell>
          <cell r="V67">
            <v>0</v>
          </cell>
        </row>
        <row r="68">
          <cell r="A68" t="str">
            <v>농36</v>
          </cell>
          <cell r="B68">
            <v>62</v>
          </cell>
          <cell r="C68">
            <v>214</v>
          </cell>
          <cell r="D68" t="str">
            <v>214-1</v>
          </cell>
          <cell r="E68" t="str">
            <v>답</v>
          </cell>
          <cell r="F68">
            <v>0</v>
          </cell>
          <cell r="G68" t="str">
            <v>O</v>
          </cell>
          <cell r="H68">
            <v>0</v>
          </cell>
          <cell r="I68">
            <v>0</v>
          </cell>
          <cell r="J68">
            <v>3455</v>
          </cell>
          <cell r="L68">
            <v>1136</v>
          </cell>
          <cell r="M68" t="str">
            <v>답</v>
          </cell>
          <cell r="N68" t="str">
            <v>채홍갑</v>
          </cell>
          <cell r="O68" t="str">
            <v>점촌시 모전동 62-1</v>
          </cell>
          <cell r="U68" t="str">
            <v>O</v>
          </cell>
          <cell r="V68">
            <v>0</v>
          </cell>
        </row>
        <row r="69">
          <cell r="A69" t="str">
            <v>농37</v>
          </cell>
          <cell r="B69">
            <v>63</v>
          </cell>
          <cell r="C69">
            <v>215</v>
          </cell>
          <cell r="D69" t="str">
            <v>215-1</v>
          </cell>
          <cell r="E69" t="str">
            <v>답</v>
          </cell>
          <cell r="F69">
            <v>0</v>
          </cell>
          <cell r="G69" t="str">
            <v>O</v>
          </cell>
          <cell r="H69">
            <v>0</v>
          </cell>
          <cell r="I69">
            <v>0</v>
          </cell>
          <cell r="J69">
            <v>1689</v>
          </cell>
          <cell r="L69">
            <v>639</v>
          </cell>
          <cell r="M69" t="str">
            <v>답</v>
          </cell>
          <cell r="N69" t="str">
            <v>채홍갑</v>
          </cell>
          <cell r="O69" t="str">
            <v>점촌시 모전동 62-1</v>
          </cell>
          <cell r="U69" t="str">
            <v>O</v>
          </cell>
          <cell r="V69">
            <v>0</v>
          </cell>
        </row>
        <row r="70">
          <cell r="A70" t="str">
            <v>농38</v>
          </cell>
          <cell r="B70">
            <v>64</v>
          </cell>
          <cell r="C70" t="str">
            <v>216</v>
          </cell>
          <cell r="D70" t="str">
            <v>216-1</v>
          </cell>
          <cell r="E70" t="str">
            <v>답</v>
          </cell>
          <cell r="F70">
            <v>0</v>
          </cell>
          <cell r="G70" t="str">
            <v>O</v>
          </cell>
          <cell r="H70">
            <v>0</v>
          </cell>
          <cell r="I70">
            <v>0</v>
          </cell>
          <cell r="J70">
            <v>1074</v>
          </cell>
          <cell r="L70">
            <v>500</v>
          </cell>
          <cell r="M70" t="str">
            <v>답</v>
          </cell>
          <cell r="N70" t="str">
            <v>안동권씨
추원제종중</v>
          </cell>
          <cell r="O70" t="str">
            <v>공검면 양정리 430</v>
          </cell>
          <cell r="U70" t="str">
            <v>O</v>
          </cell>
          <cell r="V70">
            <v>0</v>
          </cell>
        </row>
        <row r="71">
          <cell r="A71" t="str">
            <v>농39</v>
          </cell>
          <cell r="B71">
            <v>65</v>
          </cell>
          <cell r="C71">
            <v>217</v>
          </cell>
          <cell r="E71" t="str">
            <v>전</v>
          </cell>
          <cell r="F71" t="str">
            <v>O</v>
          </cell>
          <cell r="G71">
            <v>0</v>
          </cell>
          <cell r="H71">
            <v>0</v>
          </cell>
          <cell r="I71">
            <v>0</v>
          </cell>
          <cell r="J71">
            <v>542</v>
          </cell>
          <cell r="L71">
            <v>542</v>
          </cell>
          <cell r="M71" t="str">
            <v>전</v>
          </cell>
          <cell r="N71" t="str">
            <v>김분석</v>
          </cell>
          <cell r="O71" t="str">
            <v>함창면 대조리 591</v>
          </cell>
          <cell r="U71" t="str">
            <v>O</v>
          </cell>
          <cell r="V71">
            <v>0</v>
          </cell>
        </row>
        <row r="72">
          <cell r="A72" t="str">
            <v>농40</v>
          </cell>
          <cell r="B72">
            <v>66</v>
          </cell>
          <cell r="C72" t="str">
            <v>218</v>
          </cell>
          <cell r="E72" t="str">
            <v>답</v>
          </cell>
          <cell r="F72">
            <v>0</v>
          </cell>
          <cell r="G72" t="str">
            <v>O</v>
          </cell>
          <cell r="H72">
            <v>0</v>
          </cell>
          <cell r="I72">
            <v>0</v>
          </cell>
          <cell r="J72">
            <v>337</v>
          </cell>
          <cell r="L72">
            <v>337</v>
          </cell>
          <cell r="M72" t="str">
            <v>답</v>
          </cell>
          <cell r="N72" t="str">
            <v>김칠성</v>
          </cell>
          <cell r="O72">
            <v>93</v>
          </cell>
          <cell r="U72" t="str">
            <v>O</v>
          </cell>
          <cell r="V72">
            <v>0</v>
          </cell>
        </row>
        <row r="73">
          <cell r="A73" t="str">
            <v>농41</v>
          </cell>
          <cell r="B73">
            <v>67</v>
          </cell>
          <cell r="C73">
            <v>219</v>
          </cell>
          <cell r="D73" t="str">
            <v>219-1</v>
          </cell>
          <cell r="E73" t="str">
            <v>답</v>
          </cell>
          <cell r="F73">
            <v>0</v>
          </cell>
          <cell r="G73" t="str">
            <v>O</v>
          </cell>
          <cell r="H73">
            <v>0</v>
          </cell>
          <cell r="I73">
            <v>0</v>
          </cell>
          <cell r="J73">
            <v>1881</v>
          </cell>
          <cell r="L73">
            <v>649</v>
          </cell>
          <cell r="M73" t="str">
            <v>답</v>
          </cell>
          <cell r="N73" t="str">
            <v>안병수</v>
          </cell>
          <cell r="O73" t="str">
            <v>대조리459</v>
          </cell>
          <cell r="P73" t="str">
            <v>함창단위농협</v>
          </cell>
          <cell r="Q73" t="str">
            <v>상주군 함창읍 구향리 142-4</v>
          </cell>
          <cell r="R73" t="str">
            <v>근저당</v>
          </cell>
          <cell r="U73" t="str">
            <v>O</v>
          </cell>
          <cell r="V73">
            <v>0</v>
          </cell>
        </row>
        <row r="74">
          <cell r="A74" t="str">
            <v>농42</v>
          </cell>
          <cell r="B74">
            <v>68</v>
          </cell>
          <cell r="C74">
            <v>220</v>
          </cell>
          <cell r="D74" t="str">
            <v>220-1</v>
          </cell>
          <cell r="E74" t="str">
            <v>답</v>
          </cell>
          <cell r="F74">
            <v>0</v>
          </cell>
          <cell r="G74" t="str">
            <v>O</v>
          </cell>
          <cell r="H74">
            <v>0</v>
          </cell>
          <cell r="I74">
            <v>0</v>
          </cell>
          <cell r="J74">
            <v>1597</v>
          </cell>
          <cell r="L74">
            <v>685</v>
          </cell>
          <cell r="M74" t="str">
            <v>답</v>
          </cell>
          <cell r="N74" t="str">
            <v>안병수</v>
          </cell>
          <cell r="O74" t="str">
            <v>대조리459</v>
          </cell>
          <cell r="P74" t="str">
            <v>함창단위농협</v>
          </cell>
          <cell r="Q74" t="str">
            <v>상주군 함창읍 구향리 142-4</v>
          </cell>
          <cell r="R74" t="str">
            <v>근저당</v>
          </cell>
          <cell r="S74" t="str">
            <v>O</v>
          </cell>
          <cell r="V74">
            <v>0</v>
          </cell>
        </row>
        <row r="75">
          <cell r="A75" t="str">
            <v>농43</v>
          </cell>
          <cell r="B75">
            <v>69</v>
          </cell>
          <cell r="C75">
            <v>221</v>
          </cell>
          <cell r="D75" t="str">
            <v>221-1</v>
          </cell>
          <cell r="E75" t="str">
            <v>답</v>
          </cell>
          <cell r="F75">
            <v>0</v>
          </cell>
          <cell r="G75" t="str">
            <v>O</v>
          </cell>
          <cell r="H75">
            <v>0</v>
          </cell>
          <cell r="I75">
            <v>0</v>
          </cell>
          <cell r="J75">
            <v>1874</v>
          </cell>
          <cell r="L75">
            <v>370</v>
          </cell>
          <cell r="M75" t="str">
            <v>답</v>
          </cell>
          <cell r="N75" t="str">
            <v>안병수</v>
          </cell>
          <cell r="O75" t="str">
            <v>대조리459</v>
          </cell>
          <cell r="P75" t="str">
            <v>함창단위농협</v>
          </cell>
          <cell r="Q75" t="str">
            <v>상주군 함창읍 구향리 142-4</v>
          </cell>
          <cell r="R75" t="str">
            <v>근저당</v>
          </cell>
          <cell r="S75" t="str">
            <v>O</v>
          </cell>
          <cell r="V75">
            <v>0</v>
          </cell>
        </row>
        <row r="76">
          <cell r="A76" t="str">
            <v>농44</v>
          </cell>
          <cell r="B76">
            <v>70</v>
          </cell>
          <cell r="C76">
            <v>222</v>
          </cell>
          <cell r="D76" t="str">
            <v>222-1</v>
          </cell>
          <cell r="E76" t="str">
            <v>답</v>
          </cell>
          <cell r="F76">
            <v>0</v>
          </cell>
          <cell r="G76" t="str">
            <v>O</v>
          </cell>
          <cell r="H76">
            <v>0</v>
          </cell>
          <cell r="I76">
            <v>0</v>
          </cell>
          <cell r="J76">
            <v>883</v>
          </cell>
          <cell r="L76">
            <v>104</v>
          </cell>
          <cell r="M76" t="str">
            <v>답</v>
          </cell>
          <cell r="N76" t="str">
            <v>정사득 외2인</v>
          </cell>
          <cell r="O76" t="str">
            <v>구향리45</v>
          </cell>
          <cell r="S76" t="str">
            <v>O</v>
          </cell>
          <cell r="V76">
            <v>0</v>
          </cell>
        </row>
        <row r="77">
          <cell r="A77" t="str">
            <v>농45</v>
          </cell>
          <cell r="B77">
            <v>71</v>
          </cell>
          <cell r="C77">
            <v>225</v>
          </cell>
          <cell r="D77" t="str">
            <v>225-1</v>
          </cell>
          <cell r="E77" t="str">
            <v>답</v>
          </cell>
          <cell r="F77">
            <v>0</v>
          </cell>
          <cell r="G77" t="str">
            <v>O</v>
          </cell>
          <cell r="H77">
            <v>0</v>
          </cell>
          <cell r="I77">
            <v>0</v>
          </cell>
          <cell r="J77">
            <v>1058</v>
          </cell>
          <cell r="L77">
            <v>282</v>
          </cell>
          <cell r="M77" t="str">
            <v>답</v>
          </cell>
          <cell r="N77" t="str">
            <v>정사득 외2인</v>
          </cell>
          <cell r="O77" t="str">
            <v>구향리45</v>
          </cell>
          <cell r="S77" t="str">
            <v>O</v>
          </cell>
          <cell r="V77">
            <v>0</v>
          </cell>
        </row>
        <row r="78">
          <cell r="A78" t="str">
            <v>천6</v>
          </cell>
          <cell r="B78">
            <v>72</v>
          </cell>
          <cell r="C78">
            <v>525</v>
          </cell>
          <cell r="E78" t="str">
            <v>천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40393</v>
          </cell>
          <cell r="L78">
            <v>5234</v>
          </cell>
          <cell r="M78" t="str">
            <v>천</v>
          </cell>
          <cell r="N78" t="str">
            <v>국</v>
          </cell>
          <cell r="O78" t="str">
            <v>건설교통부</v>
          </cell>
          <cell r="V78">
            <v>0</v>
          </cell>
        </row>
        <row r="79">
          <cell r="A79" t="str">
            <v>미표기</v>
          </cell>
          <cell r="B79">
            <v>73</v>
          </cell>
          <cell r="C79">
            <v>527</v>
          </cell>
          <cell r="E79" t="str">
            <v>도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529</v>
          </cell>
          <cell r="L79">
            <v>117</v>
          </cell>
          <cell r="M79" t="str">
            <v>도</v>
          </cell>
          <cell r="N79" t="str">
            <v>국</v>
          </cell>
          <cell r="O79" t="str">
            <v>건설교통부</v>
          </cell>
          <cell r="V79">
            <v>0</v>
          </cell>
        </row>
        <row r="80">
          <cell r="A80" t="str">
            <v>미표기</v>
          </cell>
          <cell r="B80">
            <v>74</v>
          </cell>
          <cell r="C80">
            <v>528</v>
          </cell>
          <cell r="E80" t="str">
            <v>도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678</v>
          </cell>
          <cell r="L80">
            <v>339</v>
          </cell>
          <cell r="M80" t="str">
            <v>도</v>
          </cell>
          <cell r="N80" t="str">
            <v>국</v>
          </cell>
          <cell r="O80" t="str">
            <v>건설교통부</v>
          </cell>
          <cell r="V80">
            <v>0</v>
          </cell>
        </row>
        <row r="81">
          <cell r="A81" t="str">
            <v>농46</v>
          </cell>
          <cell r="B81">
            <v>75</v>
          </cell>
          <cell r="C81">
            <v>529</v>
          </cell>
          <cell r="E81" t="str">
            <v>구</v>
          </cell>
          <cell r="F81">
            <v>0</v>
          </cell>
          <cell r="G81">
            <v>0</v>
          </cell>
          <cell r="H81">
            <v>0</v>
          </cell>
          <cell r="I81" t="str">
            <v>O</v>
          </cell>
          <cell r="J81">
            <v>1848</v>
          </cell>
          <cell r="L81">
            <v>1728</v>
          </cell>
          <cell r="M81" t="str">
            <v>구</v>
          </cell>
          <cell r="N81" t="str">
            <v>국</v>
          </cell>
          <cell r="O81" t="str">
            <v>농림수산부</v>
          </cell>
          <cell r="S81" t="str">
            <v>O</v>
          </cell>
          <cell r="V81">
            <v>0</v>
          </cell>
        </row>
        <row r="82">
          <cell r="A82" t="str">
            <v>미표기</v>
          </cell>
          <cell r="B82">
            <v>76</v>
          </cell>
          <cell r="C82">
            <v>530</v>
          </cell>
          <cell r="E82" t="str">
            <v>도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992</v>
          </cell>
          <cell r="L82">
            <v>152</v>
          </cell>
          <cell r="M82" t="str">
            <v>도</v>
          </cell>
          <cell r="N82" t="str">
            <v>국</v>
          </cell>
          <cell r="O82" t="str">
            <v>건설교통부</v>
          </cell>
          <cell r="V82">
            <v>0</v>
          </cell>
        </row>
        <row r="83">
          <cell r="A83" t="str">
            <v>농47</v>
          </cell>
          <cell r="B83">
            <v>77</v>
          </cell>
          <cell r="C83">
            <v>532</v>
          </cell>
          <cell r="E83" t="str">
            <v>구</v>
          </cell>
          <cell r="F83">
            <v>0</v>
          </cell>
          <cell r="G83">
            <v>0</v>
          </cell>
          <cell r="H83">
            <v>0</v>
          </cell>
          <cell r="I83" t="str">
            <v>O</v>
          </cell>
          <cell r="J83">
            <v>9947</v>
          </cell>
          <cell r="L83">
            <v>2920</v>
          </cell>
          <cell r="M83" t="str">
            <v>구</v>
          </cell>
          <cell r="N83" t="str">
            <v>국</v>
          </cell>
          <cell r="O83" t="str">
            <v>농림수산부</v>
          </cell>
          <cell r="U83" t="str">
            <v>O</v>
          </cell>
          <cell r="V83">
            <v>0</v>
          </cell>
        </row>
        <row r="84">
          <cell r="A84" t="str">
            <v>농48</v>
          </cell>
          <cell r="B84">
            <v>78</v>
          </cell>
          <cell r="C84">
            <v>553</v>
          </cell>
          <cell r="E84" t="str">
            <v>구</v>
          </cell>
          <cell r="F84">
            <v>0</v>
          </cell>
          <cell r="G84">
            <v>0</v>
          </cell>
          <cell r="H84">
            <v>0</v>
          </cell>
          <cell r="I84" t="str">
            <v>O</v>
          </cell>
          <cell r="J84">
            <v>172</v>
          </cell>
          <cell r="L84">
            <v>172</v>
          </cell>
          <cell r="M84" t="str">
            <v>구</v>
          </cell>
          <cell r="N84" t="str">
            <v>국</v>
          </cell>
          <cell r="O84" t="str">
            <v>농림수산부</v>
          </cell>
          <cell r="U84" t="str">
            <v>O</v>
          </cell>
          <cell r="V84">
            <v>0</v>
          </cell>
        </row>
        <row r="85">
          <cell r="A85" t="str">
            <v>미표기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V85">
            <v>0</v>
          </cell>
        </row>
        <row r="86">
          <cell r="A86" t="str">
            <v>미표기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V86">
            <v>0</v>
          </cell>
        </row>
        <row r="87">
          <cell r="A87" t="str">
            <v>미표기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V87">
            <v>0</v>
          </cell>
        </row>
        <row r="88">
          <cell r="A88" t="str">
            <v>미표기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V88">
            <v>0</v>
          </cell>
        </row>
        <row r="89">
          <cell r="A89" t="str">
            <v>미표기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V89">
            <v>0</v>
          </cell>
        </row>
        <row r="90">
          <cell r="A90" t="str">
            <v>미표기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V90">
            <v>0</v>
          </cell>
        </row>
        <row r="91">
          <cell r="A91" t="str">
            <v>미표기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V91">
            <v>0</v>
          </cell>
        </row>
        <row r="92">
          <cell r="A92" t="str">
            <v>미표기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V92">
            <v>0</v>
          </cell>
        </row>
        <row r="93">
          <cell r="A93" t="str">
            <v>미표기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V93">
            <v>0</v>
          </cell>
        </row>
        <row r="94">
          <cell r="A94" t="str">
            <v>미표기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V94">
            <v>0</v>
          </cell>
        </row>
        <row r="95">
          <cell r="A95" t="str">
            <v>미표기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V95">
            <v>0</v>
          </cell>
        </row>
        <row r="96">
          <cell r="A96" t="str">
            <v>미표기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V96">
            <v>0</v>
          </cell>
        </row>
        <row r="97">
          <cell r="A97" t="str">
            <v>미표기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V97">
            <v>0</v>
          </cell>
        </row>
        <row r="98">
          <cell r="A98" t="str">
            <v>미표기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V98">
            <v>0</v>
          </cell>
        </row>
        <row r="99">
          <cell r="A99" t="str">
            <v>미표기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V99">
            <v>0</v>
          </cell>
        </row>
        <row r="100">
          <cell r="A100" t="str">
            <v>미표기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V100">
            <v>0</v>
          </cell>
        </row>
        <row r="101">
          <cell r="A101" t="str">
            <v>미표기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V101">
            <v>0</v>
          </cell>
        </row>
        <row r="102">
          <cell r="A102" t="str">
            <v>미표기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V102">
            <v>0</v>
          </cell>
        </row>
        <row r="103">
          <cell r="A103" t="str">
            <v>미표기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V103">
            <v>0</v>
          </cell>
        </row>
        <row r="104">
          <cell r="A104" t="str">
            <v>미표기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V104">
            <v>0</v>
          </cell>
        </row>
        <row r="105">
          <cell r="A105" t="str">
            <v>미표기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V105">
            <v>0</v>
          </cell>
        </row>
        <row r="106">
          <cell r="A106" t="str">
            <v>미표기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V106">
            <v>0</v>
          </cell>
        </row>
        <row r="107">
          <cell r="A107" t="str">
            <v>미표기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V107">
            <v>0</v>
          </cell>
        </row>
        <row r="108">
          <cell r="A108" t="str">
            <v>미표기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V108">
            <v>0</v>
          </cell>
        </row>
        <row r="109">
          <cell r="A109" t="str">
            <v>미표기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V109">
            <v>0</v>
          </cell>
        </row>
        <row r="110">
          <cell r="A110" t="str">
            <v>미표기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V110">
            <v>0</v>
          </cell>
        </row>
        <row r="111">
          <cell r="A111" t="str">
            <v>미표기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V111">
            <v>0</v>
          </cell>
        </row>
        <row r="112">
          <cell r="A112" t="str">
            <v>미표기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V112">
            <v>0</v>
          </cell>
        </row>
        <row r="113">
          <cell r="A113" t="str">
            <v>미표기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V113">
            <v>0</v>
          </cell>
        </row>
        <row r="114">
          <cell r="A114" t="str">
            <v>미표기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V114">
            <v>0</v>
          </cell>
        </row>
        <row r="115">
          <cell r="A115" t="str">
            <v>미표기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V115">
            <v>0</v>
          </cell>
        </row>
        <row r="116">
          <cell r="A116" t="str">
            <v>미표기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V116">
            <v>0</v>
          </cell>
        </row>
        <row r="117">
          <cell r="A117" t="str">
            <v>미표기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V117">
            <v>0</v>
          </cell>
        </row>
        <row r="118">
          <cell r="A118" t="str">
            <v>미표기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V118">
            <v>0</v>
          </cell>
        </row>
        <row r="119">
          <cell r="A119" t="str">
            <v>미표기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V119">
            <v>0</v>
          </cell>
        </row>
        <row r="120">
          <cell r="A120" t="str">
            <v>미표기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V120">
            <v>0</v>
          </cell>
        </row>
        <row r="121">
          <cell r="A121" t="str">
            <v>미표기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V121">
            <v>0</v>
          </cell>
        </row>
        <row r="122">
          <cell r="A122" t="str">
            <v>미표기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V122">
            <v>0</v>
          </cell>
        </row>
        <row r="123">
          <cell r="A123" t="str">
            <v>미표기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V123">
            <v>0</v>
          </cell>
        </row>
        <row r="124">
          <cell r="A124" t="str">
            <v>미표기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V124">
            <v>0</v>
          </cell>
        </row>
        <row r="125">
          <cell r="A125" t="str">
            <v>미표기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V125">
            <v>0</v>
          </cell>
        </row>
        <row r="126">
          <cell r="A126" t="str">
            <v>미표기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V126">
            <v>0</v>
          </cell>
        </row>
        <row r="127">
          <cell r="A127" t="str">
            <v>미표기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V127">
            <v>0</v>
          </cell>
        </row>
        <row r="128">
          <cell r="A128" t="str">
            <v>미표기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V128">
            <v>0</v>
          </cell>
        </row>
        <row r="129">
          <cell r="A129" t="str">
            <v>미표기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V129">
            <v>0</v>
          </cell>
        </row>
        <row r="130">
          <cell r="A130" t="str">
            <v>미표기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V130">
            <v>0</v>
          </cell>
        </row>
        <row r="131">
          <cell r="A131" t="str">
            <v>미표기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V131">
            <v>0</v>
          </cell>
        </row>
        <row r="132">
          <cell r="A132" t="str">
            <v>미표기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V132">
            <v>0</v>
          </cell>
        </row>
        <row r="133">
          <cell r="A133" t="str">
            <v>미표기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V133">
            <v>0</v>
          </cell>
        </row>
        <row r="134">
          <cell r="A134" t="str">
            <v>미표기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V134">
            <v>0</v>
          </cell>
        </row>
        <row r="135">
          <cell r="A135" t="str">
            <v>미표기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V135">
            <v>0</v>
          </cell>
        </row>
        <row r="136">
          <cell r="A136" t="str">
            <v>미표기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V136">
            <v>0</v>
          </cell>
        </row>
        <row r="137">
          <cell r="A137" t="str">
            <v>미표기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V137">
            <v>0</v>
          </cell>
        </row>
        <row r="138">
          <cell r="A138" t="str">
            <v>미표기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V138">
            <v>0</v>
          </cell>
        </row>
        <row r="139">
          <cell r="A139" t="str">
            <v>미표기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V139">
            <v>0</v>
          </cell>
        </row>
        <row r="140">
          <cell r="A140" t="str">
            <v>미표기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V140">
            <v>0</v>
          </cell>
        </row>
        <row r="141">
          <cell r="A141" t="str">
            <v>미표기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V141">
            <v>0</v>
          </cell>
        </row>
        <row r="142">
          <cell r="A142" t="str">
            <v>미표기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V142">
            <v>0</v>
          </cell>
        </row>
        <row r="143">
          <cell r="A143" t="str">
            <v>미표기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V143">
            <v>0</v>
          </cell>
        </row>
        <row r="144">
          <cell r="A144" t="str">
            <v>미표기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V144">
            <v>0</v>
          </cell>
        </row>
        <row r="145">
          <cell r="A145" t="str">
            <v>미표기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V145">
            <v>0</v>
          </cell>
        </row>
        <row r="146">
          <cell r="A146" t="str">
            <v>미표기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V146">
            <v>0</v>
          </cell>
        </row>
        <row r="147">
          <cell r="A147" t="str">
            <v>미표기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V147">
            <v>0</v>
          </cell>
        </row>
        <row r="148">
          <cell r="A148" t="str">
            <v>미표기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V148">
            <v>0</v>
          </cell>
        </row>
        <row r="149">
          <cell r="A149" t="str">
            <v>미표기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V149">
            <v>0</v>
          </cell>
        </row>
        <row r="150">
          <cell r="A150" t="str">
            <v>미표기</v>
          </cell>
          <cell r="B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V150">
            <v>0</v>
          </cell>
        </row>
        <row r="151">
          <cell r="A151" t="str">
            <v>미표기</v>
          </cell>
          <cell r="B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V151">
            <v>0</v>
          </cell>
        </row>
        <row r="152">
          <cell r="A152" t="str">
            <v>미표기</v>
          </cell>
          <cell r="B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V152">
            <v>0</v>
          </cell>
        </row>
        <row r="153">
          <cell r="A153" t="str">
            <v>미표기</v>
          </cell>
          <cell r="B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V153">
            <v>0</v>
          </cell>
        </row>
        <row r="154">
          <cell r="A154" t="str">
            <v>미표기</v>
          </cell>
          <cell r="B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V154">
            <v>0</v>
          </cell>
        </row>
        <row r="155">
          <cell r="A155" t="str">
            <v>미표기</v>
          </cell>
          <cell r="B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V155">
            <v>0</v>
          </cell>
        </row>
        <row r="156">
          <cell r="A156" t="str">
            <v>미표기</v>
          </cell>
          <cell r="B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V156">
            <v>0</v>
          </cell>
        </row>
        <row r="157">
          <cell r="A157" t="str">
            <v>미표기</v>
          </cell>
          <cell r="B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V157">
            <v>0</v>
          </cell>
        </row>
        <row r="158">
          <cell r="A158" t="str">
            <v>미표기</v>
          </cell>
          <cell r="B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V158">
            <v>0</v>
          </cell>
        </row>
        <row r="159">
          <cell r="A159" t="str">
            <v>미표기</v>
          </cell>
          <cell r="B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V159">
            <v>0</v>
          </cell>
        </row>
        <row r="160">
          <cell r="A160" t="str">
            <v>미표기</v>
          </cell>
          <cell r="B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V160">
            <v>0</v>
          </cell>
        </row>
        <row r="161">
          <cell r="A161" t="str">
            <v>미표기</v>
          </cell>
          <cell r="B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V161">
            <v>0</v>
          </cell>
        </row>
        <row r="162">
          <cell r="A162" t="str">
            <v>미표기</v>
          </cell>
          <cell r="B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V162">
            <v>0</v>
          </cell>
        </row>
        <row r="163">
          <cell r="A163" t="str">
            <v>미표기</v>
          </cell>
          <cell r="B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V163">
            <v>0</v>
          </cell>
        </row>
        <row r="164">
          <cell r="A164" t="str">
            <v>미표기</v>
          </cell>
          <cell r="B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V164">
            <v>0</v>
          </cell>
        </row>
        <row r="165">
          <cell r="A165" t="str">
            <v>미표기</v>
          </cell>
          <cell r="B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V165">
            <v>0</v>
          </cell>
        </row>
        <row r="166">
          <cell r="A166" t="str">
            <v>미표기</v>
          </cell>
          <cell r="B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V166">
            <v>0</v>
          </cell>
        </row>
        <row r="167">
          <cell r="A167" t="str">
            <v>미표기</v>
          </cell>
          <cell r="B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V167">
            <v>0</v>
          </cell>
        </row>
        <row r="168">
          <cell r="A168" t="str">
            <v>미표기</v>
          </cell>
          <cell r="B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V168">
            <v>0</v>
          </cell>
        </row>
        <row r="169">
          <cell r="A169" t="str">
            <v>미표기</v>
          </cell>
          <cell r="B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V169">
            <v>0</v>
          </cell>
        </row>
        <row r="170">
          <cell r="A170" t="str">
            <v>미표기</v>
          </cell>
          <cell r="B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V170">
            <v>0</v>
          </cell>
        </row>
        <row r="171">
          <cell r="A171" t="str">
            <v>미표기</v>
          </cell>
          <cell r="B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V171">
            <v>0</v>
          </cell>
        </row>
        <row r="172">
          <cell r="A172" t="str">
            <v>미표기</v>
          </cell>
          <cell r="B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V172">
            <v>0</v>
          </cell>
        </row>
        <row r="173">
          <cell r="A173" t="str">
            <v>미표기</v>
          </cell>
          <cell r="B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V173">
            <v>0</v>
          </cell>
        </row>
        <row r="174">
          <cell r="A174" t="str">
            <v>미표기</v>
          </cell>
          <cell r="B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V174">
            <v>0</v>
          </cell>
        </row>
        <row r="175">
          <cell r="A175" t="str">
            <v>미표기</v>
          </cell>
          <cell r="B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V175">
            <v>0</v>
          </cell>
        </row>
        <row r="176">
          <cell r="A176" t="str">
            <v>미표기</v>
          </cell>
          <cell r="B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V176">
            <v>0</v>
          </cell>
        </row>
        <row r="177">
          <cell r="A177" t="str">
            <v>미표기</v>
          </cell>
          <cell r="B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V177">
            <v>0</v>
          </cell>
        </row>
        <row r="178">
          <cell r="A178" t="str">
            <v>미표기</v>
          </cell>
          <cell r="B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V178">
            <v>0</v>
          </cell>
        </row>
        <row r="179">
          <cell r="A179" t="str">
            <v>미표기</v>
          </cell>
          <cell r="B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V179">
            <v>0</v>
          </cell>
        </row>
        <row r="180">
          <cell r="A180" t="str">
            <v>미표기</v>
          </cell>
          <cell r="B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V180">
            <v>0</v>
          </cell>
        </row>
        <row r="181">
          <cell r="A181" t="str">
            <v>미표기</v>
          </cell>
          <cell r="B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V181">
            <v>0</v>
          </cell>
        </row>
        <row r="182">
          <cell r="A182" t="str">
            <v>미표기</v>
          </cell>
          <cell r="B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V182">
            <v>0</v>
          </cell>
        </row>
        <row r="183">
          <cell r="A183" t="str">
            <v>미표기</v>
          </cell>
          <cell r="B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V183">
            <v>0</v>
          </cell>
        </row>
        <row r="184">
          <cell r="A184" t="str">
            <v>미표기</v>
          </cell>
          <cell r="B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V184">
            <v>0</v>
          </cell>
        </row>
        <row r="185">
          <cell r="A185" t="str">
            <v>미표기</v>
          </cell>
          <cell r="B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V185">
            <v>0</v>
          </cell>
        </row>
        <row r="186">
          <cell r="A186" t="str">
            <v>미표기</v>
          </cell>
          <cell r="B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V186">
            <v>0</v>
          </cell>
        </row>
        <row r="187">
          <cell r="A187" t="str">
            <v>미표기</v>
          </cell>
          <cell r="B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V187">
            <v>0</v>
          </cell>
        </row>
        <row r="188">
          <cell r="A188" t="str">
            <v>미표기</v>
          </cell>
          <cell r="B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V188">
            <v>0</v>
          </cell>
        </row>
        <row r="189">
          <cell r="A189" t="str">
            <v>미표기</v>
          </cell>
          <cell r="B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V189">
            <v>0</v>
          </cell>
        </row>
        <row r="190">
          <cell r="A190" t="str">
            <v>미표기</v>
          </cell>
          <cell r="B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V190">
            <v>0</v>
          </cell>
        </row>
        <row r="191">
          <cell r="A191" t="str">
            <v>미표기</v>
          </cell>
          <cell r="B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V191">
            <v>0</v>
          </cell>
        </row>
        <row r="192">
          <cell r="A192" t="str">
            <v>미표기</v>
          </cell>
          <cell r="B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V192">
            <v>0</v>
          </cell>
        </row>
        <row r="193">
          <cell r="A193" t="str">
            <v>미표기</v>
          </cell>
          <cell r="B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V193">
            <v>0</v>
          </cell>
        </row>
        <row r="194">
          <cell r="A194" t="str">
            <v>미표기</v>
          </cell>
          <cell r="B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V194">
            <v>0</v>
          </cell>
        </row>
        <row r="195">
          <cell r="A195" t="str">
            <v>미표기</v>
          </cell>
          <cell r="B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V195">
            <v>0</v>
          </cell>
        </row>
        <row r="196">
          <cell r="A196" t="str">
            <v>미표기</v>
          </cell>
          <cell r="B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V196">
            <v>0</v>
          </cell>
        </row>
        <row r="197">
          <cell r="A197" t="str">
            <v>미표기</v>
          </cell>
          <cell r="B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V197">
            <v>0</v>
          </cell>
        </row>
        <row r="198">
          <cell r="A198" t="str">
            <v>미표기</v>
          </cell>
          <cell r="B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V198">
            <v>0</v>
          </cell>
        </row>
        <row r="199">
          <cell r="A199" t="str">
            <v>미표기</v>
          </cell>
          <cell r="B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V199">
            <v>0</v>
          </cell>
        </row>
        <row r="200">
          <cell r="A200" t="str">
            <v>미표기</v>
          </cell>
          <cell r="B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</sheetData>
      <sheetData sheetId="50"/>
      <sheetData sheetId="51"/>
      <sheetData sheetId="52"/>
      <sheetData sheetId="53"/>
      <sheetData sheetId="54" refreshError="1"/>
      <sheetData sheetId="5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총괄내역서"/>
      <sheetName val="2000년1차"/>
      <sheetName val="기초자료"/>
      <sheetName val="3.하중계산"/>
      <sheetName val="설계조건"/>
      <sheetName val="교각"/>
      <sheetName val="노임단가"/>
      <sheetName val="STEEL BOX 단면설계(SEC.8)"/>
      <sheetName val="토사(PE)"/>
      <sheetName val="DATE"/>
      <sheetName val="집계표"/>
      <sheetName val="내역서"/>
      <sheetName val="토목"/>
      <sheetName val="데리네이타현황"/>
      <sheetName val="입력변수"/>
      <sheetName val="남한강 2단계 전체분"/>
      <sheetName val="2차 설계내역서(변경)"/>
      <sheetName val="도근좌표"/>
      <sheetName val="중기사용료"/>
      <sheetName val="적용노임"/>
      <sheetName val="일반자재"/>
      <sheetName val="환경인력"/>
      <sheetName val="환경일위대가"/>
      <sheetName val="직접경비"/>
      <sheetName val="터널조도"/>
      <sheetName val="일위대가"/>
      <sheetName val="변경원가서갑"/>
      <sheetName val="Sheet1"/>
      <sheetName val="약품공급2"/>
      <sheetName val="전기"/>
      <sheetName val="부대내역"/>
      <sheetName val="중기조종사 단위단가"/>
      <sheetName val="우배수토공"/>
      <sheetName val="97노임단가"/>
      <sheetName val="입력란"/>
      <sheetName val="S.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view="pageBreakPreview" zoomScaleNormal="100" zoomScaleSheetLayoutView="100" workbookViewId="0">
      <selection activeCell="D9" sqref="D9"/>
    </sheetView>
  </sheetViews>
  <sheetFormatPr defaultRowHeight="14.25"/>
  <cols>
    <col min="1" max="1" width="3.44140625" style="231" customWidth="1"/>
    <col min="2" max="2" width="14.44140625" style="231" customWidth="1"/>
    <col min="3" max="3" width="1.44140625" style="231" customWidth="1"/>
    <col min="4" max="4" width="28.109375" style="231" customWidth="1"/>
    <col min="5" max="5" width="29.88671875" style="231" customWidth="1"/>
    <col min="6" max="6" width="8.77734375" style="231" customWidth="1"/>
    <col min="7" max="7" width="12.77734375" style="231" customWidth="1"/>
    <col min="8" max="8" width="12.44140625" style="231" customWidth="1"/>
    <col min="9" max="16384" width="8.88671875" style="231"/>
  </cols>
  <sheetData>
    <row r="1" spans="1:10" ht="26.25" customHeight="1">
      <c r="A1" s="475"/>
      <c r="B1" s="470"/>
      <c r="C1" s="470"/>
      <c r="D1" s="470"/>
      <c r="E1" s="257"/>
      <c r="F1" s="257"/>
      <c r="G1" s="470"/>
      <c r="H1" s="471"/>
    </row>
    <row r="2" spans="1:10" ht="9.75" customHeight="1">
      <c r="A2" s="478"/>
      <c r="B2" s="476"/>
      <c r="C2" s="476"/>
      <c r="D2" s="476"/>
      <c r="E2" s="256"/>
      <c r="F2" s="256"/>
      <c r="G2" s="476"/>
      <c r="H2" s="477"/>
    </row>
    <row r="3" spans="1:10" ht="14.25" customHeight="1">
      <c r="A3" s="255"/>
      <c r="B3" s="241"/>
      <c r="C3" s="241"/>
      <c r="D3" s="241"/>
      <c r="E3" s="241"/>
      <c r="F3" s="239"/>
      <c r="G3" s="239"/>
      <c r="H3" s="254"/>
    </row>
    <row r="4" spans="1:10" ht="75" customHeight="1">
      <c r="A4" s="472" t="s">
        <v>403</v>
      </c>
      <c r="B4" s="473"/>
      <c r="C4" s="473"/>
      <c r="D4" s="473"/>
      <c r="E4" s="473"/>
      <c r="F4" s="473"/>
      <c r="G4" s="473"/>
      <c r="H4" s="474"/>
    </row>
    <row r="5" spans="1:10" ht="29.1" customHeight="1">
      <c r="A5" s="244"/>
      <c r="B5" s="253"/>
      <c r="C5" s="253"/>
      <c r="D5" s="479"/>
      <c r="E5" s="479"/>
      <c r="F5" s="253"/>
      <c r="G5" s="253"/>
      <c r="H5" s="252"/>
    </row>
    <row r="6" spans="1:10" ht="29.1" customHeight="1">
      <c r="A6" s="244"/>
      <c r="B6" s="466" t="s">
        <v>279</v>
      </c>
      <c r="C6" s="466"/>
      <c r="D6" s="250" t="s">
        <v>389</v>
      </c>
      <c r="E6" s="241"/>
      <c r="F6" s="239"/>
      <c r="G6" s="239"/>
      <c r="H6" s="238"/>
    </row>
    <row r="7" spans="1:10" ht="29.1" customHeight="1">
      <c r="A7" s="244"/>
      <c r="B7" s="466" t="s">
        <v>280</v>
      </c>
      <c r="C7" s="466"/>
      <c r="D7" s="249" t="s">
        <v>390</v>
      </c>
      <c r="E7" s="241"/>
      <c r="F7" s="241"/>
      <c r="G7" s="241"/>
      <c r="H7" s="238"/>
    </row>
    <row r="8" spans="1:10" ht="29.1" customHeight="1">
      <c r="A8" s="244"/>
      <c r="B8" s="466" t="s">
        <v>277</v>
      </c>
      <c r="C8" s="466"/>
      <c r="D8" s="248" t="s">
        <v>318</v>
      </c>
      <c r="E8" s="241"/>
      <c r="F8" s="241"/>
      <c r="G8" s="241"/>
      <c r="H8" s="238"/>
      <c r="I8" s="233"/>
    </row>
    <row r="9" spans="1:10" ht="29.1" customHeight="1">
      <c r="A9" s="244"/>
      <c r="B9" s="466" t="s">
        <v>276</v>
      </c>
      <c r="C9" s="466"/>
      <c r="D9" s="251" t="s">
        <v>402</v>
      </c>
      <c r="E9" s="241"/>
      <c r="F9" s="239"/>
      <c r="G9" s="239"/>
      <c r="H9" s="238"/>
    </row>
    <row r="10" spans="1:10" ht="29.1" customHeight="1">
      <c r="A10" s="244"/>
      <c r="B10" s="466" t="s">
        <v>278</v>
      </c>
      <c r="C10" s="466"/>
      <c r="D10" s="247" t="e">
        <f>'항목별 명세서'!F15</f>
        <v>#REF!</v>
      </c>
      <c r="E10" s="246" t="e">
        <f>ROUND(D10,-3)</f>
        <v>#REF!</v>
      </c>
      <c r="F10" s="373"/>
      <c r="G10" s="464"/>
      <c r="H10" s="465"/>
      <c r="I10" s="245"/>
      <c r="J10"/>
    </row>
    <row r="11" spans="1:10" ht="29.1" customHeight="1">
      <c r="A11" s="244"/>
      <c r="B11" s="243"/>
      <c r="C11" s="243"/>
      <c r="D11" s="242"/>
      <c r="E11" s="241"/>
      <c r="F11" s="240"/>
      <c r="G11" s="239"/>
      <c r="H11" s="238"/>
      <c r="I11" s="233"/>
    </row>
    <row r="12" spans="1:10" ht="41.25" customHeight="1">
      <c r="A12" s="467" t="s">
        <v>319</v>
      </c>
      <c r="B12" s="468"/>
      <c r="C12" s="468"/>
      <c r="D12" s="468"/>
      <c r="E12" s="468"/>
      <c r="F12" s="468"/>
      <c r="G12" s="468"/>
      <c r="H12" s="469"/>
      <c r="I12" s="233"/>
    </row>
    <row r="13" spans="1:10" ht="30" customHeight="1" thickBot="1">
      <c r="A13" s="237"/>
      <c r="B13" s="235"/>
      <c r="C13" s="236"/>
      <c r="D13" s="236"/>
      <c r="E13" s="235"/>
      <c r="F13" s="235"/>
      <c r="G13" s="235"/>
      <c r="H13" s="234"/>
      <c r="I13" s="233"/>
    </row>
    <row r="16" spans="1:10">
      <c r="F16" s="232"/>
    </row>
    <row r="17" spans="6:6">
      <c r="F17" s="232"/>
    </row>
    <row r="18" spans="6:6">
      <c r="F18" s="232"/>
    </row>
  </sheetData>
  <mergeCells count="15">
    <mergeCell ref="G10:H10"/>
    <mergeCell ref="B10:C10"/>
    <mergeCell ref="A12:H12"/>
    <mergeCell ref="G1:H1"/>
    <mergeCell ref="A4:H4"/>
    <mergeCell ref="B9:C9"/>
    <mergeCell ref="B6:C6"/>
    <mergeCell ref="B8:C8"/>
    <mergeCell ref="A1:B1"/>
    <mergeCell ref="G2:H2"/>
    <mergeCell ref="B7:C7"/>
    <mergeCell ref="C1:D1"/>
    <mergeCell ref="A2:B2"/>
    <mergeCell ref="C2:D2"/>
    <mergeCell ref="D5:E5"/>
  </mergeCells>
  <phoneticPr fontId="10" type="noConversion"/>
  <printOptions horizontalCentered="1" verticalCentered="1"/>
  <pageMargins left="0.78740157480314965" right="0.78740157480314965" top="0.98425196850393704" bottom="0.7874015748031496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S43"/>
  <sheetViews>
    <sheetView view="pageBreakPreview" topLeftCell="B1" zoomScaleNormal="100" zoomScaleSheetLayoutView="100" workbookViewId="0">
      <selection activeCell="G8" sqref="G8"/>
    </sheetView>
  </sheetViews>
  <sheetFormatPr defaultColWidth="8.21875" defaultRowHeight="24" customHeight="1"/>
  <cols>
    <col min="1" max="1" width="4.77734375" style="9" customWidth="1"/>
    <col min="2" max="2" width="16.6640625" style="9" customWidth="1"/>
    <col min="3" max="3" width="13.33203125" style="9" customWidth="1"/>
    <col min="4" max="4" width="4.44140625" style="9" customWidth="1"/>
    <col min="5" max="5" width="4.21875" style="9" customWidth="1"/>
    <col min="6" max="6" width="12.88671875" style="9" bestFit="1" customWidth="1"/>
    <col min="7" max="7" width="7" style="9" customWidth="1"/>
    <col min="8" max="8" width="10.21875" style="9" customWidth="1"/>
    <col min="9" max="9" width="7" style="9" customWidth="1"/>
    <col min="10" max="10" width="9.21875" style="9" customWidth="1"/>
    <col min="11" max="11" width="7" style="9" customWidth="1"/>
    <col min="12" max="12" width="8.88671875" style="9" customWidth="1"/>
    <col min="13" max="13" width="7.44140625" style="9" customWidth="1"/>
    <col min="14" max="14" width="8.109375" style="9" customWidth="1"/>
    <col min="15" max="15" width="8.33203125" style="9" customWidth="1"/>
    <col min="16" max="16" width="21.33203125" style="9" customWidth="1"/>
    <col min="17" max="17" width="12.21875" style="339" customWidth="1"/>
    <col min="18" max="18" width="13.44140625" style="9" customWidth="1"/>
    <col min="19" max="19" width="13.77734375" style="335" customWidth="1"/>
    <col min="20" max="21" width="8.21875" style="9" customWidth="1"/>
    <col min="22" max="16384" width="8.21875" style="9"/>
  </cols>
  <sheetData>
    <row r="1" spans="1:19" s="16" customFormat="1" ht="24.95" customHeight="1">
      <c r="A1" s="19" t="str">
        <f>표지!A4</f>
        <v>지방도 387호선(남양주 수동면 외방리) 선형개량공사 실시설계 용역</v>
      </c>
      <c r="B1" s="15"/>
      <c r="F1" s="345"/>
      <c r="P1" s="348">
        <v>1</v>
      </c>
      <c r="Q1" s="338"/>
      <c r="R1" s="261" t="s">
        <v>321</v>
      </c>
      <c r="S1" s="344" t="s">
        <v>322</v>
      </c>
    </row>
    <row r="2" spans="1:19" s="16" customFormat="1" ht="24.95" customHeight="1">
      <c r="A2" s="17" t="s">
        <v>46</v>
      </c>
      <c r="B2" s="485" t="s">
        <v>53</v>
      </c>
      <c r="C2" s="485" t="s">
        <v>54</v>
      </c>
      <c r="D2" s="485" t="s">
        <v>55</v>
      </c>
      <c r="E2" s="485" t="s">
        <v>56</v>
      </c>
      <c r="F2" s="463"/>
      <c r="G2" s="485" t="s">
        <v>57</v>
      </c>
      <c r="H2" s="485"/>
      <c r="I2" s="485" t="s">
        <v>58</v>
      </c>
      <c r="J2" s="485"/>
      <c r="K2" s="485" t="s">
        <v>59</v>
      </c>
      <c r="L2" s="485"/>
      <c r="M2" s="485" t="s">
        <v>60</v>
      </c>
      <c r="N2" s="340"/>
      <c r="O2" s="340"/>
      <c r="P2" s="349" t="s">
        <v>409</v>
      </c>
      <c r="Q2" s="338"/>
      <c r="R2" s="347">
        <v>279983000</v>
      </c>
      <c r="S2" s="344">
        <v>243840000</v>
      </c>
    </row>
    <row r="3" spans="1:19" s="16" customFormat="1" ht="24.95" customHeight="1">
      <c r="A3" s="18" t="s">
        <v>47</v>
      </c>
      <c r="B3" s="485"/>
      <c r="C3" s="485"/>
      <c r="D3" s="485"/>
      <c r="E3" s="485"/>
      <c r="F3" s="8" t="s">
        <v>62</v>
      </c>
      <c r="G3" s="7" t="s">
        <v>61</v>
      </c>
      <c r="H3" s="7" t="s">
        <v>62</v>
      </c>
      <c r="I3" s="7" t="s">
        <v>61</v>
      </c>
      <c r="J3" s="7" t="s">
        <v>62</v>
      </c>
      <c r="K3" s="7" t="s">
        <v>61</v>
      </c>
      <c r="L3" s="7" t="s">
        <v>62</v>
      </c>
      <c r="M3" s="485"/>
      <c r="N3" s="340"/>
      <c r="O3" s="340"/>
      <c r="P3" s="333" t="e">
        <f>'1.조사측량'!I15-#REF!-#REF!-#REF!-#REF!-#REF!-#REF!-#REF!</f>
        <v>#REF!</v>
      </c>
      <c r="Q3" s="338"/>
      <c r="S3" s="333"/>
    </row>
    <row r="4" spans="1:19" s="23" customFormat="1" ht="24.95" customHeight="1">
      <c r="A4" s="359" t="s">
        <v>10</v>
      </c>
      <c r="B4" s="13" t="s">
        <v>63</v>
      </c>
      <c r="C4" s="360"/>
      <c r="D4" s="7">
        <v>1</v>
      </c>
      <c r="E4" s="7" t="s">
        <v>8</v>
      </c>
      <c r="F4" s="20" t="e">
        <f>H4+J4+L4</f>
        <v>#REF!</v>
      </c>
      <c r="G4" s="21"/>
      <c r="H4" s="21" t="e">
        <f>'1.조사측량'!I15</f>
        <v>#REF!</v>
      </c>
      <c r="I4" s="21"/>
      <c r="J4" s="21" t="e">
        <f>'1.조사측량'!K15</f>
        <v>#REF!</v>
      </c>
      <c r="K4" s="21"/>
      <c r="L4" s="21">
        <f>'1.조사측량'!M15</f>
        <v>0</v>
      </c>
      <c r="M4" s="431"/>
      <c r="N4" s="341"/>
      <c r="O4" s="341"/>
      <c r="P4" s="358" t="e">
        <f>H5</f>
        <v>#REF!</v>
      </c>
      <c r="Q4" s="433"/>
      <c r="R4" s="434"/>
      <c r="S4" s="333"/>
    </row>
    <row r="5" spans="1:19" s="23" customFormat="1" ht="24.95" customHeight="1">
      <c r="A5" s="359" t="s">
        <v>181</v>
      </c>
      <c r="B5" s="13" t="s">
        <v>273</v>
      </c>
      <c r="C5" s="360"/>
      <c r="D5" s="401">
        <v>1</v>
      </c>
      <c r="E5" s="401" t="s">
        <v>119</v>
      </c>
      <c r="F5" s="20" t="e">
        <f>H5</f>
        <v>#REF!</v>
      </c>
      <c r="G5" s="21"/>
      <c r="H5" s="21" t="e">
        <f>'2.도로구역 결정(변경)'!I4</f>
        <v>#REF!</v>
      </c>
      <c r="I5" s="21"/>
      <c r="J5" s="21"/>
      <c r="K5" s="21"/>
      <c r="L5" s="21"/>
      <c r="M5" s="450"/>
      <c r="N5" s="341"/>
      <c r="O5" s="341"/>
      <c r="P5" s="435">
        <f>'3.토질조사 및 시험'!G51-'3.토질조사 및 시험'!G24-'3.토질조사 및 시험'!G31</f>
        <v>0</v>
      </c>
      <c r="Q5" s="433"/>
      <c r="R5" s="434"/>
      <c r="S5" s="333"/>
    </row>
    <row r="6" spans="1:19" s="23" customFormat="1" ht="24.95" customHeight="1">
      <c r="A6" s="359" t="s">
        <v>175</v>
      </c>
      <c r="B6" s="13" t="s">
        <v>173</v>
      </c>
      <c r="C6" s="360"/>
      <c r="D6" s="7">
        <v>1</v>
      </c>
      <c r="E6" s="7" t="s">
        <v>119</v>
      </c>
      <c r="F6" s="20">
        <f>H6+J6+L6</f>
        <v>0</v>
      </c>
      <c r="G6" s="21"/>
      <c r="H6" s="21">
        <f>'3.토질조사 및 시험'!G51</f>
        <v>0</v>
      </c>
      <c r="I6" s="21"/>
      <c r="J6" s="21">
        <f>'3.토질조사 및 시험'!I51</f>
        <v>0</v>
      </c>
      <c r="K6" s="21"/>
      <c r="L6" s="21">
        <f>'3.토질조사 및 시험'!K51</f>
        <v>0</v>
      </c>
      <c r="M6" s="431"/>
      <c r="N6" s="341"/>
      <c r="O6" s="341"/>
      <c r="P6" s="358"/>
      <c r="Q6" s="433"/>
      <c r="R6" s="434"/>
      <c r="S6" s="333"/>
    </row>
    <row r="7" spans="1:19" s="23" customFormat="1" ht="24.95" customHeight="1">
      <c r="A7" s="359" t="s">
        <v>176</v>
      </c>
      <c r="B7" s="13" t="s">
        <v>64</v>
      </c>
      <c r="C7" s="7"/>
      <c r="D7" s="7">
        <v>1</v>
      </c>
      <c r="E7" s="7" t="s">
        <v>8</v>
      </c>
      <c r="F7" s="20" t="e">
        <f>L7</f>
        <v>#REF!</v>
      </c>
      <c r="G7" s="21"/>
      <c r="H7" s="21"/>
      <c r="I7" s="21"/>
      <c r="J7" s="21"/>
      <c r="K7" s="21"/>
      <c r="L7" s="20" t="e">
        <f>#REF!</f>
        <v>#REF!</v>
      </c>
      <c r="M7" s="431"/>
      <c r="N7" s="341"/>
      <c r="O7" s="341"/>
      <c r="P7" s="435" t="e">
        <f>SUM(P3:P5)</f>
        <v>#REF!</v>
      </c>
      <c r="Q7" s="433"/>
      <c r="R7" s="434"/>
      <c r="S7" s="333"/>
    </row>
    <row r="8" spans="1:19" s="23" customFormat="1" ht="24.95" customHeight="1">
      <c r="A8" s="359" t="s">
        <v>174</v>
      </c>
      <c r="B8" s="13" t="s">
        <v>65</v>
      </c>
      <c r="C8" s="7"/>
      <c r="D8" s="7">
        <v>1</v>
      </c>
      <c r="E8" s="7" t="s">
        <v>8</v>
      </c>
      <c r="F8" s="20" t="e">
        <f>H8+J8+L8</f>
        <v>#REF!</v>
      </c>
      <c r="G8" s="21"/>
      <c r="H8" s="21"/>
      <c r="I8" s="21"/>
      <c r="J8" s="21"/>
      <c r="K8" s="21"/>
      <c r="L8" s="21" t="e">
        <f>#REF!</f>
        <v>#REF!</v>
      </c>
      <c r="M8" s="431"/>
      <c r="N8" s="341"/>
      <c r="O8" s="341"/>
      <c r="P8" s="436"/>
      <c r="Q8" s="433"/>
      <c r="R8" s="434"/>
      <c r="S8" s="333"/>
    </row>
    <row r="9" spans="1:19" s="23" customFormat="1" ht="24.95" customHeight="1">
      <c r="A9" s="359"/>
      <c r="B9" s="7" t="s">
        <v>21</v>
      </c>
      <c r="C9" s="7"/>
      <c r="D9" s="7"/>
      <c r="E9" s="7"/>
      <c r="F9" s="20" t="e">
        <f>F4+F5+F6+F7+F8</f>
        <v>#REF!</v>
      </c>
      <c r="G9" s="21"/>
      <c r="H9" s="20" t="e">
        <f>H4+H5+H6+H7+H8</f>
        <v>#REF!</v>
      </c>
      <c r="I9" s="21"/>
      <c r="J9" s="20" t="e">
        <f>J4+J5+J6+J7+J8</f>
        <v>#REF!</v>
      </c>
      <c r="K9" s="21"/>
      <c r="L9" s="20" t="e">
        <f>L4+L5+L6+L7+L8</f>
        <v>#REF!</v>
      </c>
      <c r="M9" s="431"/>
      <c r="N9" s="341"/>
      <c r="O9" s="341"/>
      <c r="P9" s="437"/>
      <c r="Q9" s="433"/>
      <c r="R9" s="434"/>
      <c r="S9" s="333"/>
    </row>
    <row r="10" spans="1:19" s="23" customFormat="1" ht="24.95" customHeight="1">
      <c r="A10" s="457" t="s">
        <v>396</v>
      </c>
      <c r="B10" s="458" t="s">
        <v>404</v>
      </c>
      <c r="C10" s="459" t="s">
        <v>405</v>
      </c>
      <c r="D10" s="456">
        <v>1</v>
      </c>
      <c r="E10" s="456" t="s">
        <v>8</v>
      </c>
      <c r="F10" s="462" t="e">
        <f>ROUNDDOWN(P7*110%,-2)</f>
        <v>#REF!</v>
      </c>
      <c r="G10" s="21"/>
      <c r="H10" s="20"/>
      <c r="I10" s="21"/>
      <c r="J10" s="20"/>
      <c r="K10" s="21"/>
      <c r="L10" s="20"/>
      <c r="M10" s="431"/>
      <c r="N10" s="341"/>
      <c r="O10" s="341"/>
      <c r="P10" s="437"/>
      <c r="Q10" s="433"/>
      <c r="R10" s="434"/>
      <c r="S10" s="333"/>
    </row>
    <row r="11" spans="1:19" s="23" customFormat="1" ht="24.95" customHeight="1">
      <c r="A11" s="457" t="s">
        <v>406</v>
      </c>
      <c r="B11" s="460" t="s">
        <v>407</v>
      </c>
      <c r="C11" s="461" t="s">
        <v>408</v>
      </c>
      <c r="D11" s="456">
        <v>1</v>
      </c>
      <c r="E11" s="456" t="s">
        <v>8</v>
      </c>
      <c r="F11" s="462" t="e">
        <f>ROUNDDOWN((F10+P7)*20%,-2)</f>
        <v>#REF!</v>
      </c>
      <c r="G11" s="21"/>
      <c r="H11" s="20"/>
      <c r="I11" s="21"/>
      <c r="J11" s="20"/>
      <c r="K11" s="21"/>
      <c r="L11" s="20"/>
      <c r="M11" s="431"/>
      <c r="N11" s="341"/>
      <c r="O11" s="341"/>
      <c r="P11" s="437"/>
      <c r="Q11" s="433"/>
      <c r="R11" s="434"/>
      <c r="S11" s="333"/>
    </row>
    <row r="12" spans="1:19" s="23" customFormat="1" ht="24.95" customHeight="1">
      <c r="A12" s="359"/>
      <c r="B12" s="456"/>
      <c r="C12" s="456"/>
      <c r="D12" s="456"/>
      <c r="E12" s="456"/>
      <c r="F12" s="20"/>
      <c r="G12" s="21"/>
      <c r="H12" s="20"/>
      <c r="I12" s="21"/>
      <c r="J12" s="20"/>
      <c r="K12" s="21"/>
      <c r="L12" s="20"/>
      <c r="M12" s="431"/>
      <c r="N12" s="341"/>
      <c r="O12" s="341"/>
      <c r="P12" s="437"/>
      <c r="Q12" s="433"/>
      <c r="R12" s="434"/>
      <c r="S12" s="333"/>
    </row>
    <row r="13" spans="1:19" s="23" customFormat="1" ht="24.95" customHeight="1">
      <c r="A13" s="361"/>
      <c r="B13" s="7" t="s">
        <v>67</v>
      </c>
      <c r="C13" s="7"/>
      <c r="D13" s="7"/>
      <c r="E13" s="7"/>
      <c r="F13" s="21" t="e">
        <f>F9+F10+F11</f>
        <v>#REF!</v>
      </c>
      <c r="G13" s="372"/>
      <c r="H13" s="362"/>
      <c r="I13" s="21"/>
      <c r="J13" s="21"/>
      <c r="K13" s="21"/>
      <c r="L13" s="21"/>
      <c r="M13" s="431"/>
      <c r="N13" s="440"/>
      <c r="O13" s="342"/>
      <c r="P13" s="438"/>
      <c r="Q13" s="439"/>
      <c r="R13" s="440"/>
    </row>
    <row r="14" spans="1:19" s="23" customFormat="1" ht="24.95" customHeight="1">
      <c r="A14" s="451" t="s">
        <v>410</v>
      </c>
      <c r="B14" s="13" t="s">
        <v>66</v>
      </c>
      <c r="C14" s="7" t="s">
        <v>69</v>
      </c>
      <c r="D14" s="7">
        <v>10</v>
      </c>
      <c r="E14" s="7" t="s">
        <v>70</v>
      </c>
      <c r="F14" s="21" t="e">
        <f>TRUNC(F13*0.1)</f>
        <v>#REF!</v>
      </c>
      <c r="G14" s="21"/>
      <c r="H14" s="21"/>
      <c r="I14" s="21"/>
      <c r="J14" s="21"/>
      <c r="K14" s="21"/>
      <c r="L14" s="21"/>
      <c r="M14" s="431"/>
      <c r="N14" s="341"/>
      <c r="O14" s="341"/>
      <c r="P14" s="437"/>
      <c r="Q14" s="433"/>
      <c r="R14" s="434"/>
      <c r="S14" s="333"/>
    </row>
    <row r="15" spans="1:19" s="11" customFormat="1" ht="24.95" customHeight="1">
      <c r="A15" s="363"/>
      <c r="B15" s="364" t="s">
        <v>395</v>
      </c>
      <c r="C15" s="364"/>
      <c r="D15" s="364"/>
      <c r="E15" s="364"/>
      <c r="F15" s="346" t="e">
        <f>ROUND(F13+F14,-4)</f>
        <v>#REF!</v>
      </c>
      <c r="G15" s="366"/>
      <c r="H15" s="367"/>
      <c r="I15" s="371"/>
      <c r="J15" s="365"/>
      <c r="K15" s="365"/>
      <c r="L15" s="365"/>
      <c r="M15" s="432"/>
      <c r="N15" s="342"/>
      <c r="O15" s="342"/>
      <c r="P15" s="441"/>
      <c r="Q15" s="442"/>
      <c r="R15" s="340"/>
      <c r="S15" s="334"/>
    </row>
    <row r="16" spans="1:19" ht="24.95" customHeight="1">
      <c r="A16" s="14"/>
      <c r="B16" s="364"/>
      <c r="C16" s="7"/>
      <c r="D16" s="7"/>
      <c r="E16" s="7"/>
      <c r="F16" s="365"/>
      <c r="G16" s="21"/>
      <c r="H16" s="21"/>
      <c r="I16" s="21"/>
      <c r="J16" s="21"/>
      <c r="K16" s="21"/>
      <c r="L16" s="21"/>
      <c r="M16" s="431"/>
      <c r="N16" s="342"/>
      <c r="O16" s="342"/>
      <c r="P16" s="443"/>
      <c r="Q16" s="444"/>
      <c r="R16" s="337"/>
    </row>
    <row r="17" spans="1:19" ht="24.95" customHeight="1">
      <c r="A17" s="14"/>
      <c r="B17" s="7"/>
      <c r="C17" s="7"/>
      <c r="D17" s="7"/>
      <c r="E17" s="7"/>
      <c r="F17" s="21"/>
      <c r="G17" s="21"/>
      <c r="H17" s="21"/>
      <c r="I17" s="21"/>
      <c r="J17" s="21"/>
      <c r="K17" s="21"/>
      <c r="L17" s="21"/>
      <c r="M17" s="431"/>
      <c r="N17" s="342"/>
      <c r="O17" s="342"/>
      <c r="P17" s="443"/>
      <c r="Q17" s="444"/>
      <c r="R17" s="337"/>
    </row>
    <row r="18" spans="1:19" ht="24.95" customHeight="1">
      <c r="A18" s="14"/>
      <c r="B18" s="7"/>
      <c r="C18" s="7"/>
      <c r="D18" s="7"/>
      <c r="E18" s="7"/>
      <c r="F18" s="21"/>
      <c r="G18" s="21"/>
      <c r="H18" s="21"/>
      <c r="I18" s="21"/>
      <c r="J18" s="21"/>
      <c r="K18" s="21"/>
      <c r="L18" s="21"/>
      <c r="M18" s="431"/>
      <c r="N18" s="342"/>
      <c r="O18" s="342"/>
      <c r="P18" s="443"/>
      <c r="Q18" s="444"/>
      <c r="R18" s="337"/>
    </row>
    <row r="19" spans="1:19" ht="24" customHeight="1">
      <c r="N19" s="337"/>
      <c r="O19" s="337"/>
      <c r="P19" s="337"/>
      <c r="Q19" s="444"/>
      <c r="R19" s="337"/>
    </row>
    <row r="20" spans="1:19" ht="24" customHeight="1">
      <c r="A20" s="337"/>
      <c r="B20" s="337"/>
      <c r="C20" s="337"/>
      <c r="D20" s="350"/>
      <c r="E20" s="337"/>
      <c r="F20" s="337"/>
      <c r="G20" s="337"/>
      <c r="H20" s="337"/>
      <c r="I20" s="337"/>
      <c r="J20" s="337"/>
      <c r="K20" s="337"/>
      <c r="L20" s="337"/>
      <c r="M20" s="337"/>
      <c r="N20" s="337"/>
      <c r="O20" s="337"/>
    </row>
    <row r="21" spans="1:19" ht="24" customHeight="1">
      <c r="A21" s="481"/>
      <c r="B21" s="481"/>
      <c r="C21" s="481"/>
      <c r="D21" s="481"/>
      <c r="E21" s="481"/>
      <c r="F21" s="337"/>
      <c r="G21" s="337"/>
      <c r="H21" s="339"/>
      <c r="J21" s="394"/>
      <c r="Q21" s="9"/>
      <c r="S21" s="9"/>
    </row>
    <row r="22" spans="1:19" ht="24" customHeight="1">
      <c r="A22" s="481"/>
      <c r="B22" s="481"/>
      <c r="C22" s="481"/>
      <c r="D22" s="481"/>
      <c r="E22" s="481"/>
      <c r="F22" s="337"/>
      <c r="G22" s="337"/>
      <c r="H22" s="339"/>
      <c r="J22" s="335"/>
      <c r="Q22" s="9"/>
      <c r="S22" s="9"/>
    </row>
    <row r="23" spans="1:19" ht="24" customHeight="1">
      <c r="A23" s="481"/>
      <c r="B23" s="481"/>
      <c r="C23" s="481"/>
      <c r="D23" s="484"/>
      <c r="E23" s="484"/>
      <c r="F23" s="337"/>
      <c r="G23" s="337"/>
      <c r="H23" s="396"/>
      <c r="J23" s="335"/>
      <c r="Q23" s="9"/>
      <c r="S23" s="9"/>
    </row>
    <row r="24" spans="1:19" ht="24" customHeight="1">
      <c r="A24" s="481"/>
      <c r="B24" s="481"/>
      <c r="C24" s="481"/>
      <c r="D24" s="484"/>
      <c r="E24" s="484"/>
      <c r="F24" s="337"/>
      <c r="G24" s="337"/>
      <c r="H24" s="339"/>
      <c r="J24" s="335"/>
      <c r="Q24" s="9"/>
      <c r="S24" s="9"/>
    </row>
    <row r="25" spans="1:19" ht="24" customHeight="1">
      <c r="A25" s="481"/>
      <c r="B25" s="481"/>
      <c r="C25" s="481"/>
      <c r="D25" s="484"/>
      <c r="E25" s="484"/>
      <c r="F25" s="337"/>
      <c r="G25" s="337"/>
      <c r="H25" s="339"/>
      <c r="J25" s="335"/>
      <c r="Q25" s="9"/>
      <c r="S25" s="9"/>
    </row>
    <row r="26" spans="1:19" ht="24" customHeight="1">
      <c r="A26" s="481"/>
      <c r="B26" s="481"/>
      <c r="C26" s="481"/>
      <c r="D26" s="483"/>
      <c r="E26" s="483"/>
      <c r="F26" s="337"/>
      <c r="G26" s="337"/>
      <c r="H26" s="339"/>
      <c r="J26" s="335"/>
      <c r="Q26" s="9"/>
      <c r="S26" s="9"/>
    </row>
    <row r="27" spans="1:19" ht="24" hidden="1" customHeight="1">
      <c r="A27" s="337"/>
      <c r="B27" s="337"/>
      <c r="C27" s="337"/>
      <c r="D27" s="350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</row>
    <row r="28" spans="1:19" ht="24" hidden="1" customHeight="1">
      <c r="A28" s="337"/>
      <c r="B28" s="337"/>
      <c r="C28" s="337"/>
      <c r="D28" s="350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</row>
    <row r="29" spans="1:19" ht="24" hidden="1" customHeight="1">
      <c r="A29" s="337"/>
      <c r="B29" s="337"/>
      <c r="C29" s="337"/>
      <c r="D29" s="350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</row>
    <row r="30" spans="1:19" ht="24" hidden="1" customHeight="1">
      <c r="A30" s="337"/>
      <c r="B30" s="337"/>
      <c r="C30" s="337"/>
      <c r="D30" s="350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</row>
    <row r="31" spans="1:19" ht="24" hidden="1" customHeight="1">
      <c r="A31" s="337"/>
      <c r="B31" s="337"/>
      <c r="C31" s="337"/>
      <c r="D31" s="350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</row>
    <row r="32" spans="1:19" ht="24" hidden="1" customHeight="1">
      <c r="A32" s="337"/>
      <c r="B32" s="337"/>
      <c r="C32" s="337"/>
      <c r="D32" s="350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</row>
    <row r="33" spans="1:15" ht="24" hidden="1" customHeight="1">
      <c r="A33" s="337"/>
      <c r="B33" s="337"/>
      <c r="C33" s="337"/>
      <c r="D33" s="350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</row>
    <row r="34" spans="1:15" ht="24" hidden="1" customHeight="1">
      <c r="A34" s="481"/>
      <c r="B34" s="481"/>
      <c r="C34" s="481"/>
      <c r="D34" s="337"/>
      <c r="E34" s="337"/>
      <c r="F34" s="337"/>
      <c r="G34" s="337"/>
    </row>
    <row r="35" spans="1:15" ht="24" customHeight="1">
      <c r="A35" s="337"/>
      <c r="B35" s="337"/>
      <c r="C35" s="337"/>
      <c r="D35" s="337"/>
      <c r="E35" s="337"/>
      <c r="F35" s="337"/>
      <c r="G35" s="337"/>
    </row>
    <row r="36" spans="1:15" ht="24" customHeight="1">
      <c r="A36" s="446"/>
      <c r="B36" s="447"/>
      <c r="C36" s="447"/>
      <c r="D36" s="482"/>
      <c r="E36" s="482"/>
      <c r="F36" s="448"/>
      <c r="G36" s="337"/>
    </row>
    <row r="37" spans="1:15" ht="24" customHeight="1">
      <c r="A37" s="447"/>
      <c r="B37" s="449"/>
      <c r="C37" s="449"/>
      <c r="D37" s="480"/>
      <c r="E37" s="480"/>
      <c r="F37" s="448"/>
      <c r="G37" s="337"/>
    </row>
    <row r="38" spans="1:15" ht="24" customHeight="1">
      <c r="A38" s="447"/>
      <c r="B38" s="449"/>
      <c r="C38" s="449"/>
      <c r="D38" s="480"/>
      <c r="E38" s="480"/>
      <c r="F38" s="448"/>
      <c r="G38" s="337"/>
    </row>
    <row r="39" spans="1:15" ht="24" customHeight="1">
      <c r="A39" s="447"/>
      <c r="B39" s="449"/>
      <c r="C39" s="449"/>
      <c r="D39" s="480"/>
      <c r="E39" s="480"/>
      <c r="F39" s="448"/>
      <c r="G39" s="337"/>
    </row>
    <row r="40" spans="1:15" ht="24" customHeight="1">
      <c r="A40" s="447"/>
      <c r="B40" s="449"/>
      <c r="C40" s="449"/>
      <c r="D40" s="480"/>
      <c r="E40" s="480"/>
      <c r="F40" s="448"/>
      <c r="G40" s="352"/>
    </row>
    <row r="41" spans="1:15" ht="24" customHeight="1">
      <c r="A41" s="337"/>
      <c r="B41" s="337"/>
      <c r="C41" s="337"/>
      <c r="D41" s="337"/>
      <c r="E41" s="337"/>
      <c r="F41" s="337"/>
      <c r="G41" s="445"/>
    </row>
    <row r="42" spans="1:15" ht="24" customHeight="1">
      <c r="G42" s="351"/>
    </row>
    <row r="43" spans="1:15" ht="24" customHeight="1">
      <c r="G43" s="351"/>
    </row>
  </sheetData>
  <mergeCells count="26">
    <mergeCell ref="A21:C21"/>
    <mergeCell ref="A23:C23"/>
    <mergeCell ref="A25:C25"/>
    <mergeCell ref="M2:M3"/>
    <mergeCell ref="G2:H2"/>
    <mergeCell ref="I2:J2"/>
    <mergeCell ref="K2:L2"/>
    <mergeCell ref="D2:D3"/>
    <mergeCell ref="B2:B3"/>
    <mergeCell ref="C2:C3"/>
    <mergeCell ref="D21:E21"/>
    <mergeCell ref="D22:E22"/>
    <mergeCell ref="E2:E3"/>
    <mergeCell ref="A22:C22"/>
    <mergeCell ref="A26:C26"/>
    <mergeCell ref="D26:E26"/>
    <mergeCell ref="D25:E25"/>
    <mergeCell ref="A24:C24"/>
    <mergeCell ref="D23:E23"/>
    <mergeCell ref="D24:E24"/>
    <mergeCell ref="D39:E39"/>
    <mergeCell ref="D38:E38"/>
    <mergeCell ref="D40:E40"/>
    <mergeCell ref="A34:C34"/>
    <mergeCell ref="D36:E36"/>
    <mergeCell ref="D37:E37"/>
  </mergeCells>
  <phoneticPr fontId="10" type="noConversion"/>
  <printOptions horizontalCentered="1"/>
  <pageMargins left="0.62992125984251968" right="0.35433070866141736" top="0.59055118110236227" bottom="0.59055118110236227" header="0.39370078740157483" footer="0.31496062992125984"/>
  <pageSetup paperSize="9" scale="9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"/>
  <sheetViews>
    <sheetView view="pageBreakPreview" zoomScaleNormal="100" zoomScaleSheetLayoutView="100" workbookViewId="0">
      <selection sqref="A1:B1"/>
    </sheetView>
  </sheetViews>
  <sheetFormatPr defaultRowHeight="13.5"/>
  <sheetData>
    <row r="3" spans="1:1" ht="195" customHeight="1">
      <c r="A3" s="395" t="s">
        <v>380</v>
      </c>
    </row>
  </sheetData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0"/>
  <sheetViews>
    <sheetView view="pageBreakPreview" zoomScaleNormal="100" zoomScaleSheetLayoutView="100" workbookViewId="0">
      <selection activeCell="F29" sqref="F29"/>
    </sheetView>
  </sheetViews>
  <sheetFormatPr defaultColWidth="8.21875" defaultRowHeight="24" customHeight="1"/>
  <cols>
    <col min="1" max="1" width="4.77734375" style="9" customWidth="1"/>
    <col min="2" max="2" width="14.6640625" style="9" customWidth="1"/>
    <col min="3" max="3" width="11.5546875" style="9" customWidth="1"/>
    <col min="4" max="4" width="5.21875" style="9" customWidth="1"/>
    <col min="5" max="5" width="4.44140625" style="9" customWidth="1"/>
    <col min="6" max="6" width="8.77734375" style="9" customWidth="1"/>
    <col min="7" max="7" width="10.21875" style="9" customWidth="1"/>
    <col min="8" max="8" width="8.77734375" style="9" customWidth="1"/>
    <col min="9" max="9" width="10.21875" style="9" customWidth="1"/>
    <col min="10" max="10" width="8.77734375" style="9" customWidth="1"/>
    <col min="11" max="11" width="10.21875" style="9" customWidth="1"/>
    <col min="12" max="12" width="8.77734375" style="9" customWidth="1"/>
    <col min="13" max="13" width="10.21875" style="9" customWidth="1"/>
    <col min="14" max="14" width="5.44140625" style="9" customWidth="1"/>
    <col min="15" max="16384" width="8.21875" style="9"/>
  </cols>
  <sheetData>
    <row r="1" spans="1:14" ht="27" customHeight="1">
      <c r="A1" s="487" t="s">
        <v>391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</row>
    <row r="2" spans="1:14" ht="6.75" customHeight="1"/>
    <row r="3" spans="1:14" s="11" customFormat="1" ht="24.95" customHeight="1">
      <c r="A3" s="10" t="s">
        <v>11</v>
      </c>
      <c r="B3" s="485" t="s">
        <v>13</v>
      </c>
      <c r="C3" s="485" t="s">
        <v>0</v>
      </c>
      <c r="D3" s="485" t="s">
        <v>1</v>
      </c>
      <c r="E3" s="485" t="s">
        <v>35</v>
      </c>
      <c r="F3" s="486" t="s">
        <v>9</v>
      </c>
      <c r="G3" s="486"/>
      <c r="H3" s="485" t="s">
        <v>2</v>
      </c>
      <c r="I3" s="485"/>
      <c r="J3" s="485" t="s">
        <v>3</v>
      </c>
      <c r="K3" s="485"/>
      <c r="L3" s="485" t="s">
        <v>4</v>
      </c>
      <c r="M3" s="485"/>
      <c r="N3" s="485" t="s">
        <v>5</v>
      </c>
    </row>
    <row r="4" spans="1:14" s="11" customFormat="1" ht="24.95" customHeight="1">
      <c r="A4" s="12" t="s">
        <v>12</v>
      </c>
      <c r="B4" s="485"/>
      <c r="C4" s="485"/>
      <c r="D4" s="485"/>
      <c r="E4" s="485"/>
      <c r="F4" s="8" t="s">
        <v>6</v>
      </c>
      <c r="G4" s="8" t="s">
        <v>7</v>
      </c>
      <c r="H4" s="7" t="s">
        <v>6</v>
      </c>
      <c r="I4" s="7" t="s">
        <v>7</v>
      </c>
      <c r="J4" s="7" t="s">
        <v>6</v>
      </c>
      <c r="K4" s="7" t="s">
        <v>7</v>
      </c>
      <c r="L4" s="7" t="s">
        <v>6</v>
      </c>
      <c r="M4" s="7" t="s">
        <v>7</v>
      </c>
      <c r="N4" s="485"/>
    </row>
    <row r="5" spans="1:14" s="11" customFormat="1" ht="24.95" customHeight="1">
      <c r="A5" s="162">
        <v>1</v>
      </c>
      <c r="B5" s="31" t="s">
        <v>71</v>
      </c>
      <c r="C5" s="25"/>
      <c r="D5" s="33"/>
      <c r="E5" s="26"/>
      <c r="F5" s="32"/>
      <c r="G5" s="32">
        <f>G16</f>
        <v>0</v>
      </c>
      <c r="H5" s="32"/>
      <c r="I5" s="32">
        <f>I16</f>
        <v>0</v>
      </c>
      <c r="J5" s="32"/>
      <c r="K5" s="32">
        <f>K16</f>
        <v>0</v>
      </c>
      <c r="L5" s="26"/>
      <c r="M5" s="26"/>
      <c r="N5" s="25"/>
    </row>
    <row r="6" spans="1:14" s="11" customFormat="1" ht="24.95" customHeight="1">
      <c r="A6" s="34"/>
      <c r="B6" s="24" t="s">
        <v>71</v>
      </c>
      <c r="C6" s="25" t="s">
        <v>72</v>
      </c>
      <c r="D6" s="35"/>
      <c r="E6" s="26"/>
      <c r="F6" s="32"/>
      <c r="G6" s="32"/>
      <c r="H6" s="26"/>
      <c r="I6" s="26"/>
      <c r="J6" s="26"/>
      <c r="K6" s="26"/>
      <c r="L6" s="26"/>
      <c r="M6" s="26"/>
      <c r="N6" s="25"/>
    </row>
    <row r="7" spans="1:14" s="11" customFormat="1" ht="24.95" customHeight="1">
      <c r="A7" s="34"/>
      <c r="B7" s="24" t="s">
        <v>73</v>
      </c>
      <c r="C7" s="25"/>
      <c r="D7" s="179">
        <f>'1-3 측량대상'!G4</f>
        <v>0.2</v>
      </c>
      <c r="E7" s="26" t="s">
        <v>39</v>
      </c>
      <c r="F7" s="27" t="e">
        <f>H7+J7+L7</f>
        <v>#REF!</v>
      </c>
      <c r="G7" s="27" t="e">
        <f>I7+K7+M7</f>
        <v>#REF!</v>
      </c>
      <c r="H7" s="27" t="e">
        <f>#REF!</f>
        <v>#REF!</v>
      </c>
      <c r="I7" s="28" t="e">
        <f>ROUNDDOWN(D7*H7,-0.1)</f>
        <v>#REF!</v>
      </c>
      <c r="J7" s="27"/>
      <c r="K7" s="29"/>
      <c r="L7" s="27"/>
      <c r="M7" s="26"/>
      <c r="N7" s="25"/>
    </row>
    <row r="8" spans="1:14" s="11" customFormat="1" ht="24.95" customHeight="1">
      <c r="A8" s="34"/>
      <c r="B8" s="24" t="s">
        <v>14</v>
      </c>
      <c r="C8" s="25"/>
      <c r="D8" s="179">
        <f>D7</f>
        <v>0.2</v>
      </c>
      <c r="E8" s="26" t="s">
        <v>39</v>
      </c>
      <c r="F8" s="27" t="e">
        <f t="shared" ref="F8:F14" si="0">H8+J8+L8</f>
        <v>#REF!</v>
      </c>
      <c r="G8" s="27" t="e">
        <f t="shared" ref="G8:G14" si="1">I8+K8+M8</f>
        <v>#REF!</v>
      </c>
      <c r="H8" s="27" t="e">
        <f>#REF!</f>
        <v>#REF!</v>
      </c>
      <c r="I8" s="28" t="e">
        <f t="shared" ref="I8:I14" si="2">ROUNDDOWN(D8*H8,-0.1)</f>
        <v>#REF!</v>
      </c>
      <c r="J8" s="27"/>
      <c r="K8" s="29"/>
      <c r="L8" s="27"/>
      <c r="M8" s="26"/>
      <c r="N8" s="25"/>
    </row>
    <row r="9" spans="1:14" s="11" customFormat="1" ht="24.95" customHeight="1">
      <c r="A9" s="34"/>
      <c r="B9" s="24" t="s">
        <v>74</v>
      </c>
      <c r="C9" s="25"/>
      <c r="D9" s="179">
        <f t="shared" ref="D9:D14" si="3">D8</f>
        <v>0.2</v>
      </c>
      <c r="E9" s="26" t="s">
        <v>39</v>
      </c>
      <c r="F9" s="27" t="e">
        <f t="shared" si="0"/>
        <v>#REF!</v>
      </c>
      <c r="G9" s="27" t="e">
        <f t="shared" si="1"/>
        <v>#REF!</v>
      </c>
      <c r="H9" s="27" t="e">
        <f>#REF!</f>
        <v>#REF!</v>
      </c>
      <c r="I9" s="28" t="e">
        <f t="shared" si="2"/>
        <v>#REF!</v>
      </c>
      <c r="J9" s="27"/>
      <c r="K9" s="29"/>
      <c r="L9" s="27"/>
      <c r="M9" s="26"/>
      <c r="N9" s="25"/>
    </row>
    <row r="10" spans="1:14" s="11" customFormat="1" ht="24.95" customHeight="1">
      <c r="A10" s="34"/>
      <c r="B10" s="24" t="s">
        <v>15</v>
      </c>
      <c r="C10" s="25"/>
      <c r="D10" s="179">
        <f t="shared" si="3"/>
        <v>0.2</v>
      </c>
      <c r="E10" s="26" t="s">
        <v>39</v>
      </c>
      <c r="F10" s="27" t="e">
        <f t="shared" si="0"/>
        <v>#REF!</v>
      </c>
      <c r="G10" s="27" t="e">
        <f t="shared" si="1"/>
        <v>#REF!</v>
      </c>
      <c r="H10" s="27" t="e">
        <f>#REF!</f>
        <v>#REF!</v>
      </c>
      <c r="I10" s="28" t="e">
        <f t="shared" si="2"/>
        <v>#REF!</v>
      </c>
      <c r="J10" s="27"/>
      <c r="K10" s="29"/>
      <c r="L10" s="27"/>
      <c r="M10" s="26"/>
      <c r="N10" s="25"/>
    </row>
    <row r="11" spans="1:14" s="11" customFormat="1" ht="24.95" customHeight="1">
      <c r="A11" s="34"/>
      <c r="B11" s="24" t="s">
        <v>16</v>
      </c>
      <c r="C11" s="25"/>
      <c r="D11" s="179">
        <f t="shared" si="3"/>
        <v>0.2</v>
      </c>
      <c r="E11" s="26" t="s">
        <v>39</v>
      </c>
      <c r="F11" s="27" t="e">
        <f t="shared" si="0"/>
        <v>#REF!</v>
      </c>
      <c r="G11" s="27" t="e">
        <f t="shared" si="1"/>
        <v>#REF!</v>
      </c>
      <c r="H11" s="27" t="e">
        <f>#REF!</f>
        <v>#REF!</v>
      </c>
      <c r="I11" s="28" t="e">
        <f t="shared" si="2"/>
        <v>#REF!</v>
      </c>
      <c r="J11" s="27"/>
      <c r="K11" s="29"/>
      <c r="L11" s="27"/>
      <c r="M11" s="26"/>
      <c r="N11" s="25"/>
    </row>
    <row r="12" spans="1:14" s="11" customFormat="1" ht="24.95" customHeight="1">
      <c r="A12" s="34"/>
      <c r="B12" s="24" t="s">
        <v>68</v>
      </c>
      <c r="C12" s="25"/>
      <c r="D12" s="179">
        <f t="shared" si="3"/>
        <v>0.2</v>
      </c>
      <c r="E12" s="26" t="s">
        <v>39</v>
      </c>
      <c r="F12" s="27" t="e">
        <f t="shared" si="0"/>
        <v>#REF!</v>
      </c>
      <c r="G12" s="27" t="e">
        <f t="shared" si="1"/>
        <v>#REF!</v>
      </c>
      <c r="H12" s="27" t="e">
        <f>#REF!</f>
        <v>#REF!</v>
      </c>
      <c r="I12" s="28" t="e">
        <f t="shared" si="2"/>
        <v>#REF!</v>
      </c>
      <c r="J12" s="27"/>
      <c r="K12" s="29"/>
      <c r="L12" s="27"/>
      <c r="M12" s="26"/>
      <c r="N12" s="25"/>
    </row>
    <row r="13" spans="1:14" s="11" customFormat="1" ht="24.95" customHeight="1">
      <c r="A13" s="34"/>
      <c r="B13" s="24" t="s">
        <v>40</v>
      </c>
      <c r="C13" s="25"/>
      <c r="D13" s="179">
        <f t="shared" si="3"/>
        <v>0.2</v>
      </c>
      <c r="E13" s="26" t="s">
        <v>39</v>
      </c>
      <c r="F13" s="27" t="e">
        <f t="shared" si="0"/>
        <v>#REF!</v>
      </c>
      <c r="G13" s="27" t="e">
        <f>I13+K13+M13</f>
        <v>#REF!</v>
      </c>
      <c r="H13" s="27" t="e">
        <f>#REF!</f>
        <v>#REF!</v>
      </c>
      <c r="I13" s="28" t="e">
        <f t="shared" si="2"/>
        <v>#REF!</v>
      </c>
      <c r="J13" s="29" t="e">
        <f>#REF!</f>
        <v>#REF!</v>
      </c>
      <c r="K13" s="29" t="e">
        <f>D13*J13</f>
        <v>#REF!</v>
      </c>
      <c r="L13" s="29"/>
      <c r="M13" s="26"/>
      <c r="N13" s="25"/>
    </row>
    <row r="14" spans="1:14" s="11" customFormat="1" ht="24.95" customHeight="1">
      <c r="A14" s="34"/>
      <c r="B14" s="24" t="s">
        <v>17</v>
      </c>
      <c r="C14" s="25"/>
      <c r="D14" s="179">
        <f t="shared" si="3"/>
        <v>0.2</v>
      </c>
      <c r="E14" s="26" t="s">
        <v>39</v>
      </c>
      <c r="F14" s="27" t="e">
        <f t="shared" si="0"/>
        <v>#REF!</v>
      </c>
      <c r="G14" s="27" t="e">
        <f t="shared" si="1"/>
        <v>#REF!</v>
      </c>
      <c r="H14" s="27" t="e">
        <f>#REF!</f>
        <v>#REF!</v>
      </c>
      <c r="I14" s="28" t="e">
        <f t="shared" si="2"/>
        <v>#REF!</v>
      </c>
      <c r="J14" s="29"/>
      <c r="K14" s="29"/>
      <c r="L14" s="29"/>
      <c r="M14" s="26"/>
      <c r="N14" s="25"/>
    </row>
    <row r="15" spans="1:14" s="11" customFormat="1" ht="24.95" customHeight="1">
      <c r="A15" s="34"/>
      <c r="B15" s="25" t="s">
        <v>182</v>
      </c>
      <c r="C15" s="25"/>
      <c r="D15" s="36"/>
      <c r="E15" s="26"/>
      <c r="F15" s="27"/>
      <c r="G15" s="40" t="e">
        <f>SUM(G7:G14)</f>
        <v>#REF!</v>
      </c>
      <c r="H15" s="40"/>
      <c r="I15" s="40" t="e">
        <f>SUM(I7:I14)</f>
        <v>#REF!</v>
      </c>
      <c r="J15" s="41"/>
      <c r="K15" s="40" t="e">
        <f>SUM(K7:K14)</f>
        <v>#REF!</v>
      </c>
      <c r="L15" s="29"/>
      <c r="M15" s="26"/>
      <c r="N15" s="25"/>
    </row>
    <row r="16" spans="1:14" s="22" customFormat="1" ht="24.95" customHeight="1">
      <c r="A16" s="37"/>
      <c r="B16" s="38"/>
      <c r="C16" s="30"/>
      <c r="D16" s="177"/>
      <c r="E16" s="178"/>
      <c r="F16" s="39"/>
      <c r="G16" s="40"/>
      <c r="H16" s="40"/>
      <c r="I16" s="40"/>
      <c r="J16" s="41"/>
      <c r="K16" s="40"/>
      <c r="L16" s="41"/>
      <c r="M16" s="40"/>
      <c r="N16" s="30"/>
    </row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  <row r="24" ht="24.95" customHeight="1"/>
    <row r="25" ht="24.95" customHeight="1"/>
    <row r="26" ht="24.95" customHeight="1"/>
    <row r="27" ht="24.95" customHeight="1"/>
    <row r="28" ht="24.95" customHeight="1"/>
    <row r="29" ht="24.95" customHeight="1"/>
    <row r="30" ht="24.95" customHeight="1"/>
  </sheetData>
  <mergeCells count="10">
    <mergeCell ref="L3:M3"/>
    <mergeCell ref="A1:N1"/>
    <mergeCell ref="D3:D4"/>
    <mergeCell ref="B3:B4"/>
    <mergeCell ref="C3:C4"/>
    <mergeCell ref="E3:E4"/>
    <mergeCell ref="F3:G3"/>
    <mergeCell ref="N3:N4"/>
    <mergeCell ref="H3:I3"/>
    <mergeCell ref="J3:K3"/>
  </mergeCells>
  <phoneticPr fontId="10" type="noConversion"/>
  <printOptions horizontalCentered="1"/>
  <pageMargins left="0.39370078740157483" right="0.28000000000000003" top="0.8" bottom="0.42" header="0.28000000000000003" footer="0.31496062992125984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"/>
  <sheetViews>
    <sheetView view="pageBreakPreview" zoomScaleNormal="100" zoomScaleSheetLayoutView="100" workbookViewId="0">
      <selection activeCell="K16" sqref="K16"/>
    </sheetView>
  </sheetViews>
  <sheetFormatPr defaultRowHeight="13.5"/>
  <cols>
    <col min="1" max="1" width="11.6640625" style="6" bestFit="1" customWidth="1"/>
    <col min="2" max="2" width="23.21875" style="6" customWidth="1"/>
    <col min="3" max="3" width="22.88671875" style="6" customWidth="1"/>
    <col min="4" max="4" width="15.88671875" style="6" customWidth="1"/>
    <col min="5" max="5" width="15.6640625" style="6" customWidth="1"/>
    <col min="6" max="7" width="10" style="259" bestFit="1" customWidth="1"/>
    <col min="8" max="8" width="10.6640625" style="6" customWidth="1"/>
    <col min="9" max="9" width="17.21875" style="6" customWidth="1"/>
    <col min="10" max="10" width="9.6640625" style="6" customWidth="1"/>
    <col min="11" max="11" width="6.6640625" style="6" customWidth="1"/>
    <col min="12" max="16384" width="8.88671875" style="6"/>
  </cols>
  <sheetData>
    <row r="1" spans="1:8" s="276" customFormat="1" ht="30" customHeight="1">
      <c r="A1" s="488" t="s">
        <v>300</v>
      </c>
      <c r="B1" s="488"/>
      <c r="C1" s="488"/>
      <c r="D1" s="488"/>
      <c r="E1" s="488"/>
      <c r="F1" s="488"/>
      <c r="G1" s="488"/>
      <c r="H1" s="488"/>
    </row>
    <row r="2" spans="1:8" s="276" customFormat="1" ht="30" customHeight="1" thickBot="1">
      <c r="A2" s="262"/>
      <c r="B2" s="262"/>
      <c r="C2" s="262"/>
      <c r="D2" s="262"/>
      <c r="E2" s="262"/>
      <c r="F2" s="258"/>
      <c r="G2" s="489" t="s">
        <v>288</v>
      </c>
      <c r="H2" s="489"/>
    </row>
    <row r="3" spans="1:8" s="276" customFormat="1" ht="37.5" customHeight="1">
      <c r="A3" s="266" t="s">
        <v>303</v>
      </c>
      <c r="B3" s="266" t="s">
        <v>185</v>
      </c>
      <c r="C3" s="267" t="s">
        <v>184</v>
      </c>
      <c r="D3" s="267" t="s">
        <v>289</v>
      </c>
      <c r="E3" s="267" t="s">
        <v>290</v>
      </c>
      <c r="F3" s="268" t="s">
        <v>287</v>
      </c>
      <c r="G3" s="269" t="s">
        <v>286</v>
      </c>
      <c r="H3" s="270" t="s">
        <v>183</v>
      </c>
    </row>
    <row r="4" spans="1:8" s="276" customFormat="1" ht="37.5" customHeight="1">
      <c r="A4" s="277" t="s">
        <v>34</v>
      </c>
      <c r="B4" s="277"/>
      <c r="C4" s="271"/>
      <c r="D4" s="271"/>
      <c r="E4" s="271"/>
      <c r="F4" s="272">
        <f>SUM(F5:F5)</f>
        <v>0.2</v>
      </c>
      <c r="G4" s="272">
        <f>SUM(G5:G5)</f>
        <v>0.2</v>
      </c>
      <c r="H4" s="278"/>
    </row>
    <row r="5" spans="1:8" s="276" customFormat="1" ht="60.75" customHeight="1" thickBot="1">
      <c r="A5" s="336" t="s">
        <v>384</v>
      </c>
      <c r="B5" s="279" t="s">
        <v>385</v>
      </c>
      <c r="C5" s="273" t="s">
        <v>386</v>
      </c>
      <c r="D5" s="273" t="s">
        <v>387</v>
      </c>
      <c r="E5" s="273" t="s">
        <v>388</v>
      </c>
      <c r="F5" s="274">
        <v>0.2</v>
      </c>
      <c r="G5" s="275">
        <f>F5</f>
        <v>0.2</v>
      </c>
      <c r="H5" s="280"/>
    </row>
    <row r="6" spans="1:8">
      <c r="A6" s="263"/>
      <c r="B6" s="263"/>
      <c r="C6" s="263"/>
      <c r="D6" s="263"/>
      <c r="E6" s="263"/>
      <c r="F6" s="264"/>
      <c r="G6" s="264"/>
      <c r="H6" s="263"/>
    </row>
  </sheetData>
  <mergeCells count="2">
    <mergeCell ref="A1:H1"/>
    <mergeCell ref="G2:H2"/>
  </mergeCells>
  <phoneticPr fontId="10" type="noConversion"/>
  <pageMargins left="0.74803149606299213" right="0.74803149606299213" top="0.98425196850393704" bottom="0.98425196850393704" header="0.51181102362204722" footer="0.51181102362204722"/>
  <pageSetup paperSize="9" scale="9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T22"/>
  <sheetViews>
    <sheetView workbookViewId="0"/>
  </sheetViews>
  <sheetFormatPr defaultColWidth="8" defaultRowHeight="14.25"/>
  <cols>
    <col min="1" max="1" width="23" style="46" customWidth="1"/>
    <col min="2" max="2" width="12" style="46" customWidth="1"/>
    <col min="3" max="3" width="6.21875" style="46" customWidth="1"/>
    <col min="4" max="4" width="8.77734375" style="46" customWidth="1"/>
    <col min="5" max="5" width="9.21875" style="46" customWidth="1"/>
    <col min="6" max="6" width="9.109375" style="46" customWidth="1"/>
    <col min="7" max="7" width="9.21875" style="46" customWidth="1"/>
    <col min="8" max="8" width="9.109375" style="46" customWidth="1"/>
    <col min="9" max="12" width="6.77734375" style="46" customWidth="1"/>
    <col min="13" max="13" width="4.77734375" style="46" customWidth="1"/>
    <col min="14" max="16384" width="8" style="46"/>
  </cols>
  <sheetData>
    <row r="1" spans="1:20" ht="18.75">
      <c r="A1" s="42" t="s">
        <v>274</v>
      </c>
      <c r="B1" s="43"/>
      <c r="C1" s="43"/>
      <c r="D1" s="43"/>
      <c r="E1" s="43"/>
      <c r="F1" s="44"/>
      <c r="G1" s="44"/>
      <c r="H1" s="44"/>
      <c r="I1" s="44"/>
      <c r="J1" s="44"/>
      <c r="K1" s="44"/>
      <c r="L1" s="44"/>
      <c r="M1" s="45"/>
    </row>
    <row r="2" spans="1:20" ht="15" customHeight="1">
      <c r="A2" s="47"/>
      <c r="B2" s="43"/>
      <c r="C2" s="43"/>
      <c r="D2" s="43"/>
      <c r="E2" s="43"/>
      <c r="F2" s="44"/>
      <c r="G2" s="44"/>
      <c r="H2" s="44"/>
      <c r="I2" s="44"/>
      <c r="J2" s="44"/>
      <c r="K2" s="44"/>
      <c r="L2" s="44"/>
      <c r="M2" s="45"/>
    </row>
    <row r="3" spans="1:20" ht="20.100000000000001" customHeight="1">
      <c r="A3" s="490" t="s">
        <v>75</v>
      </c>
      <c r="B3" s="490" t="s">
        <v>76</v>
      </c>
      <c r="C3" s="490" t="s">
        <v>77</v>
      </c>
      <c r="D3" s="490" t="s">
        <v>78</v>
      </c>
      <c r="E3" s="490" t="s">
        <v>79</v>
      </c>
      <c r="F3" s="490" t="s">
        <v>80</v>
      </c>
      <c r="G3" s="490" t="s">
        <v>81</v>
      </c>
      <c r="H3" s="490"/>
      <c r="I3" s="490" t="s">
        <v>82</v>
      </c>
      <c r="J3" s="490"/>
      <c r="K3" s="490" t="s">
        <v>83</v>
      </c>
      <c r="L3" s="490"/>
      <c r="M3" s="490" t="s">
        <v>84</v>
      </c>
    </row>
    <row r="4" spans="1:20" ht="20.100000000000001" customHeight="1">
      <c r="A4" s="490"/>
      <c r="B4" s="490"/>
      <c r="C4" s="490"/>
      <c r="D4" s="490"/>
      <c r="E4" s="490"/>
      <c r="F4" s="490"/>
      <c r="G4" s="48" t="s">
        <v>85</v>
      </c>
      <c r="H4" s="48" t="s">
        <v>86</v>
      </c>
      <c r="I4" s="48" t="s">
        <v>85</v>
      </c>
      <c r="J4" s="48" t="s">
        <v>86</v>
      </c>
      <c r="K4" s="48" t="s">
        <v>85</v>
      </c>
      <c r="L4" s="48" t="s">
        <v>86</v>
      </c>
      <c r="M4" s="490"/>
    </row>
    <row r="5" spans="1:20" ht="20.100000000000001" customHeight="1">
      <c r="A5" s="49" t="s">
        <v>87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20" ht="20.100000000000001" customHeight="1">
      <c r="A6" s="50" t="s">
        <v>88</v>
      </c>
      <c r="B6" s="51" t="s">
        <v>89</v>
      </c>
      <c r="C6" s="51"/>
      <c r="D6" s="52" t="e">
        <f>#REF!</f>
        <v>#REF!</v>
      </c>
      <c r="E6" s="53" t="e">
        <f t="shared" ref="E6:F9" si="0">G6+I6+K6</f>
        <v>#REF!</v>
      </c>
      <c r="F6" s="53" t="e">
        <f t="shared" si="0"/>
        <v>#REF!</v>
      </c>
      <c r="G6" s="53" t="e">
        <f>'2-1일위대가표'!G4</f>
        <v>#REF!</v>
      </c>
      <c r="H6" s="53" t="e">
        <f>$D$6*G6</f>
        <v>#REF!</v>
      </c>
      <c r="I6" s="53"/>
      <c r="J6" s="53"/>
      <c r="K6" s="53"/>
      <c r="L6" s="53"/>
      <c r="M6" s="54"/>
      <c r="O6" s="55"/>
      <c r="P6" s="55"/>
      <c r="Q6" s="56"/>
      <c r="R6" s="55"/>
      <c r="S6" s="55"/>
      <c r="T6" s="55"/>
    </row>
    <row r="7" spans="1:20" ht="20.100000000000001" customHeight="1">
      <c r="A7" s="50" t="s">
        <v>90</v>
      </c>
      <c r="B7" s="51"/>
      <c r="C7" s="57" t="s">
        <v>91</v>
      </c>
      <c r="D7" s="58">
        <v>5</v>
      </c>
      <c r="E7" s="53" t="e">
        <f t="shared" si="0"/>
        <v>#REF!</v>
      </c>
      <c r="F7" s="53" t="e">
        <f t="shared" si="0"/>
        <v>#REF!</v>
      </c>
      <c r="G7" s="53" t="e">
        <f>'2-1일위대가표'!G9</f>
        <v>#REF!</v>
      </c>
      <c r="H7" s="53" t="e">
        <f>$D$7*G7</f>
        <v>#REF!</v>
      </c>
      <c r="I7" s="53"/>
      <c r="J7" s="53"/>
      <c r="K7" s="53"/>
      <c r="L7" s="53"/>
      <c r="M7" s="59"/>
      <c r="O7" s="55"/>
      <c r="P7" s="55"/>
      <c r="Q7" s="55"/>
      <c r="R7" s="55"/>
      <c r="S7" s="55"/>
      <c r="T7" s="55"/>
    </row>
    <row r="8" spans="1:20" ht="20.100000000000001" customHeight="1">
      <c r="A8" s="50" t="s">
        <v>92</v>
      </c>
      <c r="B8" s="51"/>
      <c r="C8" s="57" t="s">
        <v>94</v>
      </c>
      <c r="D8" s="60">
        <f>'4-2개략공사비'!E4</f>
        <v>0</v>
      </c>
      <c r="E8" s="53" t="e">
        <f t="shared" si="0"/>
        <v>#REF!</v>
      </c>
      <c r="F8" s="53" t="e">
        <f t="shared" si="0"/>
        <v>#REF!</v>
      </c>
      <c r="G8" s="53" t="e">
        <f>'2-1일위대가표'!G14</f>
        <v>#REF!</v>
      </c>
      <c r="H8" s="53" t="e">
        <f>$D$8*G8</f>
        <v>#REF!</v>
      </c>
      <c r="I8" s="53"/>
      <c r="J8" s="53"/>
      <c r="K8" s="53"/>
      <c r="L8" s="53"/>
      <c r="M8" s="59"/>
      <c r="O8" s="55"/>
      <c r="P8" s="55"/>
      <c r="Q8" s="55"/>
      <c r="R8" s="55"/>
      <c r="S8" s="55"/>
      <c r="T8" s="55"/>
    </row>
    <row r="9" spans="1:20" ht="20.100000000000001" customHeight="1">
      <c r="A9" s="50" t="s">
        <v>95</v>
      </c>
      <c r="B9" s="51"/>
      <c r="C9" s="57" t="s">
        <v>91</v>
      </c>
      <c r="D9" s="60">
        <f>D7</f>
        <v>5</v>
      </c>
      <c r="E9" s="53" t="e">
        <f t="shared" si="0"/>
        <v>#REF!</v>
      </c>
      <c r="F9" s="53" t="e">
        <f t="shared" si="0"/>
        <v>#REF!</v>
      </c>
      <c r="G9" s="53" t="e">
        <f>'2-1일위대가표'!G16</f>
        <v>#REF!</v>
      </c>
      <c r="H9" s="53" t="e">
        <f>$D$9*G9</f>
        <v>#REF!</v>
      </c>
      <c r="I9" s="53"/>
      <c r="J9" s="53"/>
      <c r="K9" s="53"/>
      <c r="L9" s="53"/>
      <c r="M9" s="59"/>
      <c r="O9" s="55"/>
      <c r="P9" s="55"/>
      <c r="Q9" s="55"/>
      <c r="R9" s="55"/>
      <c r="S9" s="55"/>
      <c r="T9" s="55"/>
    </row>
    <row r="10" spans="1:20" ht="20.100000000000001" customHeight="1">
      <c r="A10" s="50"/>
      <c r="B10" s="51"/>
      <c r="C10" s="57"/>
      <c r="D10" s="61"/>
      <c r="E10" s="53"/>
      <c r="F10" s="53"/>
      <c r="G10" s="53"/>
      <c r="H10" s="53"/>
      <c r="I10" s="53"/>
      <c r="J10" s="53"/>
      <c r="K10" s="53"/>
      <c r="L10" s="53"/>
      <c r="M10" s="59"/>
      <c r="O10" s="55"/>
      <c r="P10" s="55"/>
      <c r="Q10" s="55"/>
      <c r="R10" s="55"/>
      <c r="S10" s="55"/>
      <c r="T10" s="55"/>
    </row>
    <row r="11" spans="1:20" ht="20.100000000000001" customHeight="1">
      <c r="A11" s="62" t="s">
        <v>96</v>
      </c>
      <c r="B11" s="63"/>
      <c r="C11" s="62"/>
      <c r="D11" s="64"/>
      <c r="E11" s="65"/>
      <c r="F11" s="65" t="e">
        <f>F9+F8+F7+F6</f>
        <v>#REF!</v>
      </c>
      <c r="G11" s="65"/>
      <c r="H11" s="65" t="e">
        <f>H9+H8+H7+H6</f>
        <v>#REF!</v>
      </c>
      <c r="I11" s="65"/>
      <c r="J11" s="65">
        <f>SUM(J6:J10)</f>
        <v>0</v>
      </c>
      <c r="K11" s="65"/>
      <c r="L11" s="65">
        <f>SUM(L6:L10)</f>
        <v>0</v>
      </c>
      <c r="M11" s="66"/>
      <c r="O11" s="55"/>
      <c r="P11" s="55"/>
      <c r="Q11" s="55"/>
      <c r="R11" s="55"/>
      <c r="S11" s="55"/>
      <c r="T11" s="55"/>
    </row>
    <row r="12" spans="1:20" s="71" customFormat="1" ht="20.100000000000001" customHeight="1">
      <c r="A12" s="67" t="s">
        <v>97</v>
      </c>
      <c r="B12" s="63"/>
      <c r="C12" s="68"/>
      <c r="D12" s="69">
        <v>1</v>
      </c>
      <c r="E12" s="65"/>
      <c r="F12" s="65" t="e">
        <f>+H12</f>
        <v>#REF!</v>
      </c>
      <c r="G12" s="65"/>
      <c r="H12" s="65" t="e">
        <f>INT(+H11*D12)</f>
        <v>#REF!</v>
      </c>
      <c r="I12" s="65"/>
      <c r="J12" s="65"/>
      <c r="K12" s="65"/>
      <c r="L12" s="65"/>
      <c r="M12" s="70"/>
      <c r="O12" s="72"/>
      <c r="P12" s="72"/>
      <c r="Q12" s="72"/>
      <c r="R12" s="72"/>
      <c r="S12" s="72"/>
      <c r="T12" s="72"/>
    </row>
    <row r="13" spans="1:20" ht="20.100000000000001" customHeight="1">
      <c r="A13" s="49"/>
      <c r="B13" s="73"/>
      <c r="C13" s="48"/>
      <c r="D13" s="74"/>
      <c r="E13" s="75"/>
      <c r="F13" s="75"/>
      <c r="G13" s="75"/>
      <c r="H13" s="75"/>
      <c r="I13" s="75"/>
      <c r="J13" s="75"/>
      <c r="K13" s="75"/>
      <c r="L13" s="75"/>
      <c r="M13" s="76"/>
      <c r="O13" s="55"/>
      <c r="P13" s="55"/>
      <c r="Q13" s="55"/>
      <c r="R13" s="55"/>
      <c r="S13" s="55"/>
      <c r="T13" s="55"/>
    </row>
    <row r="14" spans="1:20" ht="20.100000000000001" customHeight="1">
      <c r="A14" s="49"/>
      <c r="B14" s="73"/>
      <c r="C14" s="48"/>
      <c r="D14" s="77"/>
      <c r="E14" s="75"/>
      <c r="F14" s="75"/>
      <c r="G14" s="75"/>
      <c r="H14" s="75"/>
      <c r="I14" s="75"/>
      <c r="J14" s="75"/>
      <c r="K14" s="75"/>
      <c r="L14" s="75"/>
      <c r="M14" s="76"/>
      <c r="O14" s="55"/>
      <c r="P14" s="55"/>
      <c r="Q14" s="56"/>
      <c r="R14" s="55"/>
      <c r="S14" s="55"/>
      <c r="T14" s="55"/>
    </row>
    <row r="15" spans="1:20" ht="20.100000000000001" customHeight="1">
      <c r="A15" s="49"/>
      <c r="B15" s="73"/>
      <c r="C15" s="48"/>
      <c r="D15" s="77"/>
      <c r="E15" s="75"/>
      <c r="F15" s="75"/>
      <c r="G15" s="75"/>
      <c r="H15" s="75"/>
      <c r="I15" s="75"/>
      <c r="J15" s="75"/>
      <c r="K15" s="75"/>
      <c r="L15" s="75"/>
      <c r="M15" s="76"/>
      <c r="O15" s="55"/>
      <c r="P15" s="55"/>
      <c r="Q15" s="55"/>
      <c r="R15" s="55"/>
      <c r="S15" s="55"/>
      <c r="T15" s="55"/>
    </row>
    <row r="16" spans="1:20" ht="20.100000000000001" customHeight="1">
      <c r="A16" s="49"/>
      <c r="B16" s="73"/>
      <c r="C16" s="48"/>
      <c r="D16" s="77"/>
      <c r="E16" s="75"/>
      <c r="F16" s="75"/>
      <c r="G16" s="75"/>
      <c r="H16" s="75"/>
      <c r="I16" s="75"/>
      <c r="J16" s="75"/>
      <c r="K16" s="75"/>
      <c r="L16" s="75"/>
      <c r="M16" s="76"/>
      <c r="O16" s="55"/>
      <c r="P16" s="55"/>
      <c r="Q16" s="55"/>
      <c r="R16" s="55"/>
      <c r="S16" s="55"/>
      <c r="T16" s="55"/>
    </row>
    <row r="17" spans="1:20" ht="20.100000000000001" customHeight="1">
      <c r="A17" s="49"/>
      <c r="B17" s="73"/>
      <c r="C17" s="48"/>
      <c r="D17" s="77"/>
      <c r="E17" s="75"/>
      <c r="F17" s="75"/>
      <c r="G17" s="75"/>
      <c r="H17" s="75"/>
      <c r="I17" s="75"/>
      <c r="J17" s="75"/>
      <c r="K17" s="75"/>
      <c r="L17" s="75"/>
      <c r="M17" s="76"/>
      <c r="O17" s="55"/>
      <c r="P17" s="55"/>
      <c r="Q17" s="55"/>
      <c r="R17" s="55"/>
      <c r="S17" s="55"/>
      <c r="T17" s="55"/>
    </row>
    <row r="18" spans="1:20" ht="20.100000000000001" customHeight="1">
      <c r="A18" s="49"/>
      <c r="B18" s="73"/>
      <c r="C18" s="48"/>
      <c r="D18" s="77"/>
      <c r="E18" s="75"/>
      <c r="F18" s="75"/>
      <c r="G18" s="75"/>
      <c r="H18" s="75"/>
      <c r="I18" s="75"/>
      <c r="J18" s="75"/>
      <c r="K18" s="75"/>
      <c r="L18" s="75"/>
      <c r="M18" s="76"/>
      <c r="O18" s="55"/>
      <c r="P18" s="55"/>
      <c r="Q18" s="55"/>
      <c r="R18" s="55"/>
      <c r="S18" s="55"/>
      <c r="T18" s="55"/>
    </row>
    <row r="19" spans="1:20" ht="20.100000000000001" customHeight="1">
      <c r="A19" s="49"/>
      <c r="B19" s="73"/>
      <c r="C19" s="48"/>
      <c r="D19" s="74"/>
      <c r="E19" s="75"/>
      <c r="F19" s="75"/>
      <c r="G19" s="75"/>
      <c r="H19" s="75"/>
      <c r="I19" s="75"/>
      <c r="J19" s="75"/>
      <c r="K19" s="75"/>
      <c r="L19" s="75"/>
      <c r="M19" s="76"/>
      <c r="O19" s="55"/>
      <c r="P19" s="55"/>
      <c r="Q19" s="55"/>
      <c r="R19" s="55"/>
      <c r="S19" s="55"/>
      <c r="T19" s="55"/>
    </row>
    <row r="20" spans="1:20" ht="20.100000000000001" customHeight="1"/>
    <row r="21" spans="1:20" ht="20.100000000000001" customHeight="1"/>
    <row r="22" spans="1:20" ht="20.100000000000001" customHeight="1"/>
  </sheetData>
  <mergeCells count="10">
    <mergeCell ref="G3:H3"/>
    <mergeCell ref="I3:J3"/>
    <mergeCell ref="K3:L3"/>
    <mergeCell ref="M3:M4"/>
    <mergeCell ref="A3:A4"/>
    <mergeCell ref="B3:B4"/>
    <mergeCell ref="C3:C4"/>
    <mergeCell ref="D3:D4"/>
    <mergeCell ref="E3:E4"/>
    <mergeCell ref="F3:F4"/>
  </mergeCells>
  <phoneticPr fontId="10" type="noConversion"/>
  <printOptions horizontalCentered="1"/>
  <pageMargins left="0.78740157480314965" right="0.39" top="0.61" bottom="0.68" header="0.34" footer="0.51181102362204722"/>
  <pageSetup paperSize="9" scale="9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"/>
  <sheetViews>
    <sheetView view="pageBreakPreview" zoomScaleNormal="100" zoomScaleSheetLayoutView="100" workbookViewId="0">
      <selection activeCell="J40" sqref="J40"/>
    </sheetView>
  </sheetViews>
  <sheetFormatPr defaultRowHeight="13.5"/>
  <sheetData>
    <row r="3" spans="1:1" ht="195" customHeight="1">
      <c r="A3" s="395" t="s">
        <v>383</v>
      </c>
    </row>
  </sheetData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3"/>
  <sheetViews>
    <sheetView view="pageBreakPreview" zoomScaleNormal="100" zoomScaleSheetLayoutView="100" workbookViewId="0">
      <selection activeCell="A4" sqref="A4"/>
    </sheetView>
  </sheetViews>
  <sheetFormatPr defaultRowHeight="13.5"/>
  <sheetData>
    <row r="3" spans="1:1" ht="195" customHeight="1">
      <c r="A3" s="395" t="s">
        <v>392</v>
      </c>
    </row>
  </sheetData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00FF"/>
  </sheetPr>
  <dimension ref="A1:Q47"/>
  <sheetViews>
    <sheetView view="pageBreakPreview" zoomScaleNormal="100" zoomScaleSheetLayoutView="100" workbookViewId="0">
      <selection activeCell="A15" sqref="A15:XFD15"/>
    </sheetView>
  </sheetViews>
  <sheetFormatPr defaultRowHeight="13.5"/>
  <cols>
    <col min="1" max="1" width="6.33203125" style="328" customWidth="1"/>
    <col min="2" max="2" width="12.77734375" style="317" customWidth="1"/>
    <col min="3" max="3" width="15.21875" style="329" customWidth="1"/>
    <col min="4" max="4" width="6.33203125" style="330" customWidth="1"/>
    <col min="5" max="5" width="4.77734375" style="317" customWidth="1"/>
    <col min="6" max="6" width="9.77734375" style="331" customWidth="1"/>
    <col min="7" max="7" width="9.44140625" style="332" customWidth="1"/>
    <col min="8" max="8" width="9.5546875" style="332" customWidth="1"/>
    <col min="9" max="9" width="9.44140625" style="332" customWidth="1"/>
    <col min="10" max="10" width="6.77734375" style="332" customWidth="1"/>
    <col min="11" max="11" width="9.44140625" style="332" customWidth="1"/>
    <col min="12" max="12" width="7.109375" style="317" customWidth="1"/>
    <col min="13" max="13" width="9.44140625" style="317" customWidth="1"/>
    <col min="14" max="14" width="6.5546875" style="317" customWidth="1"/>
    <col min="15" max="15" width="11.44140625" style="317" customWidth="1"/>
    <col min="16" max="16" width="8.6640625" style="317" hidden="1" customWidth="1"/>
    <col min="17" max="17" width="14.88671875" style="317" hidden="1" customWidth="1"/>
    <col min="18" max="20" width="0" style="317" hidden="1" customWidth="1"/>
    <col min="21" max="16384" width="8.88671875" style="317"/>
  </cols>
  <sheetData>
    <row r="1" spans="1:17" s="297" customFormat="1" ht="24.95" customHeight="1">
      <c r="A1" s="497" t="s">
        <v>304</v>
      </c>
      <c r="B1" s="499" t="s">
        <v>305</v>
      </c>
      <c r="C1" s="499" t="s">
        <v>306</v>
      </c>
      <c r="D1" s="499" t="s">
        <v>36</v>
      </c>
      <c r="E1" s="499" t="s">
        <v>35</v>
      </c>
      <c r="F1" s="501" t="s">
        <v>307</v>
      </c>
      <c r="G1" s="502"/>
      <c r="H1" s="501" t="s">
        <v>308</v>
      </c>
      <c r="I1" s="502"/>
      <c r="J1" s="501" t="s">
        <v>37</v>
      </c>
      <c r="K1" s="502"/>
      <c r="L1" s="501" t="s">
        <v>309</v>
      </c>
      <c r="M1" s="502"/>
      <c r="N1" s="503" t="s">
        <v>291</v>
      </c>
      <c r="O1" s="296"/>
    </row>
    <row r="2" spans="1:17" s="297" customFormat="1" ht="14.25" thickBot="1">
      <c r="A2" s="498"/>
      <c r="B2" s="500"/>
      <c r="C2" s="500"/>
      <c r="D2" s="500"/>
      <c r="E2" s="500"/>
      <c r="F2" s="298" t="s">
        <v>38</v>
      </c>
      <c r="G2" s="298" t="s">
        <v>7</v>
      </c>
      <c r="H2" s="298" t="s">
        <v>38</v>
      </c>
      <c r="I2" s="298" t="s">
        <v>7</v>
      </c>
      <c r="J2" s="298" t="s">
        <v>38</v>
      </c>
      <c r="K2" s="298" t="s">
        <v>7</v>
      </c>
      <c r="L2" s="298" t="s">
        <v>38</v>
      </c>
      <c r="M2" s="298" t="s">
        <v>7</v>
      </c>
      <c r="N2" s="504"/>
      <c r="O2" s="296"/>
    </row>
    <row r="3" spans="1:17" s="297" customFormat="1" ht="30" customHeight="1" thickTop="1">
      <c r="A3" s="299" t="s">
        <v>310</v>
      </c>
      <c r="B3" s="300" t="s">
        <v>399</v>
      </c>
      <c r="C3" s="301"/>
      <c r="D3" s="368"/>
      <c r="E3" s="374"/>
      <c r="F3" s="375"/>
      <c r="G3" s="376"/>
      <c r="H3" s="376"/>
      <c r="I3" s="376"/>
      <c r="J3" s="376"/>
      <c r="K3" s="376"/>
      <c r="L3" s="374"/>
      <c r="M3" s="377"/>
      <c r="N3" s="378"/>
      <c r="O3" s="296"/>
    </row>
    <row r="4" spans="1:17" s="297" customFormat="1" ht="30" customHeight="1">
      <c r="A4" s="385" t="s">
        <v>41</v>
      </c>
      <c r="B4" s="505" t="s">
        <v>379</v>
      </c>
      <c r="C4" s="505"/>
      <c r="D4" s="379"/>
      <c r="E4" s="380"/>
      <c r="F4" s="381"/>
      <c r="G4" s="386" t="e">
        <f>I4</f>
        <v>#REF!</v>
      </c>
      <c r="H4" s="387" t="e">
        <f>H5</f>
        <v>#REF!</v>
      </c>
      <c r="I4" s="386" t="e">
        <f>I5</f>
        <v>#REF!</v>
      </c>
      <c r="J4" s="382"/>
      <c r="K4" s="382"/>
      <c r="L4" s="383"/>
      <c r="M4" s="384"/>
      <c r="N4" s="388"/>
      <c r="P4" s="315"/>
      <c r="Q4" s="316"/>
    </row>
    <row r="5" spans="1:17" ht="30" customHeight="1">
      <c r="A5" s="389" t="s">
        <v>363</v>
      </c>
      <c r="B5" s="505" t="s">
        <v>400</v>
      </c>
      <c r="C5" s="505"/>
      <c r="D5" s="390"/>
      <c r="E5" s="390"/>
      <c r="F5" s="387"/>
      <c r="G5" s="387" t="e">
        <f>G6+G7+G8+G18</f>
        <v>#REF!</v>
      </c>
      <c r="H5" s="387" t="e">
        <f>H6+H7+H8+H18</f>
        <v>#REF!</v>
      </c>
      <c r="I5" s="387" t="e">
        <f>I6+I7+I8+I18</f>
        <v>#REF!</v>
      </c>
      <c r="J5" s="387"/>
      <c r="K5" s="387"/>
      <c r="L5" s="391"/>
      <c r="M5" s="392"/>
      <c r="N5" s="393"/>
      <c r="Q5" s="318"/>
    </row>
    <row r="6" spans="1:17" s="412" customFormat="1" ht="30" customHeight="1">
      <c r="A6" s="405" t="s">
        <v>364</v>
      </c>
      <c r="B6" s="506" t="s">
        <v>316</v>
      </c>
      <c r="C6" s="507"/>
      <c r="D6" s="406"/>
      <c r="E6" s="407"/>
      <c r="F6" s="408"/>
      <c r="G6" s="408"/>
      <c r="H6" s="408"/>
      <c r="I6" s="408"/>
      <c r="J6" s="408"/>
      <c r="K6" s="408"/>
      <c r="L6" s="409"/>
      <c r="M6" s="410"/>
      <c r="N6" s="411"/>
      <c r="Q6" s="413"/>
    </row>
    <row r="7" spans="1:17" s="412" customFormat="1" ht="30" customHeight="1">
      <c r="A7" s="405" t="s">
        <v>365</v>
      </c>
      <c r="B7" s="514" t="s">
        <v>315</v>
      </c>
      <c r="C7" s="514"/>
      <c r="D7" s="406"/>
      <c r="E7" s="407"/>
      <c r="F7" s="408"/>
      <c r="G7" s="408"/>
      <c r="H7" s="408"/>
      <c r="I7" s="408"/>
      <c r="J7" s="408"/>
      <c r="K7" s="408"/>
      <c r="L7" s="409"/>
      <c r="M7" s="410"/>
      <c r="N7" s="411"/>
      <c r="Q7" s="413"/>
    </row>
    <row r="8" spans="1:17" s="412" customFormat="1" ht="30" customHeight="1">
      <c r="A8" s="405" t="s">
        <v>366</v>
      </c>
      <c r="B8" s="514" t="s">
        <v>342</v>
      </c>
      <c r="C8" s="514"/>
      <c r="D8" s="406">
        <v>1</v>
      </c>
      <c r="E8" s="407" t="s">
        <v>362</v>
      </c>
      <c r="F8" s="414" t="e">
        <f t="shared" ref="F8:F17" si="0">H8</f>
        <v>#REF!</v>
      </c>
      <c r="G8" s="414" t="e">
        <f t="shared" ref="G8:G17" si="1">I8</f>
        <v>#REF!</v>
      </c>
      <c r="H8" s="408" t="e">
        <f>H9+H10+H11+H12+H13+H14+H15+H16+H17</f>
        <v>#REF!</v>
      </c>
      <c r="I8" s="414" t="e">
        <f>ROUND((H8*D8),0)</f>
        <v>#REF!</v>
      </c>
      <c r="J8" s="408"/>
      <c r="K8" s="408"/>
      <c r="L8" s="409"/>
      <c r="M8" s="410"/>
      <c r="N8" s="411"/>
    </row>
    <row r="9" spans="1:17" s="412" customFormat="1" ht="30" customHeight="1">
      <c r="A9" s="415" t="s">
        <v>367</v>
      </c>
      <c r="B9" s="510" t="s">
        <v>398</v>
      </c>
      <c r="C9" s="510"/>
      <c r="D9" s="416">
        <v>1</v>
      </c>
      <c r="E9" s="417" t="s">
        <v>362</v>
      </c>
      <c r="F9" s="418" t="e">
        <f t="shared" si="0"/>
        <v>#REF!</v>
      </c>
      <c r="G9" s="418" t="e">
        <f t="shared" si="1"/>
        <v>#REF!</v>
      </c>
      <c r="H9" s="419" t="e">
        <f>#REF!</f>
        <v>#REF!</v>
      </c>
      <c r="I9" s="418" t="e">
        <f>ROUND((H9*D9),0)</f>
        <v>#REF!</v>
      </c>
      <c r="J9" s="419"/>
      <c r="K9" s="419"/>
      <c r="L9" s="420"/>
      <c r="M9" s="421"/>
      <c r="N9" s="422"/>
    </row>
    <row r="10" spans="1:17" s="412" customFormat="1" ht="30" customHeight="1">
      <c r="A10" s="423" t="s">
        <v>368</v>
      </c>
      <c r="B10" s="424" t="s">
        <v>350</v>
      </c>
      <c r="C10" s="425"/>
      <c r="D10" s="416">
        <v>1</v>
      </c>
      <c r="E10" s="417" t="s">
        <v>358</v>
      </c>
      <c r="F10" s="418" t="e">
        <f t="shared" si="0"/>
        <v>#REF!</v>
      </c>
      <c r="G10" s="418" t="e">
        <f t="shared" si="1"/>
        <v>#REF!</v>
      </c>
      <c r="H10" s="419" t="e">
        <f>#REF!</f>
        <v>#REF!</v>
      </c>
      <c r="I10" s="418" t="e">
        <f t="shared" ref="I10:I17" si="2">ROUNDDOWN((H10*D10),0)</f>
        <v>#REF!</v>
      </c>
      <c r="J10" s="419"/>
      <c r="K10" s="419"/>
      <c r="L10" s="420"/>
      <c r="M10" s="421"/>
      <c r="N10" s="422"/>
    </row>
    <row r="11" spans="1:17" s="412" customFormat="1" ht="30" customHeight="1">
      <c r="A11" s="423" t="s">
        <v>369</v>
      </c>
      <c r="B11" s="424" t="s">
        <v>351</v>
      </c>
      <c r="C11" s="425"/>
      <c r="D11" s="416">
        <v>1</v>
      </c>
      <c r="E11" s="417" t="s">
        <v>358</v>
      </c>
      <c r="F11" s="418" t="e">
        <f t="shared" si="0"/>
        <v>#REF!</v>
      </c>
      <c r="G11" s="418" t="e">
        <f t="shared" si="1"/>
        <v>#REF!</v>
      </c>
      <c r="H11" s="419" t="e">
        <f>#REF!</f>
        <v>#REF!</v>
      </c>
      <c r="I11" s="418" t="e">
        <f t="shared" si="2"/>
        <v>#REF!</v>
      </c>
      <c r="J11" s="419"/>
      <c r="K11" s="419"/>
      <c r="L11" s="420"/>
      <c r="M11" s="421"/>
      <c r="N11" s="422"/>
    </row>
    <row r="12" spans="1:17" s="412" customFormat="1" ht="30" hidden="1" customHeight="1">
      <c r="A12" s="423" t="s">
        <v>370</v>
      </c>
      <c r="B12" s="424" t="s">
        <v>352</v>
      </c>
      <c r="C12" s="425"/>
      <c r="D12" s="416"/>
      <c r="E12" s="417" t="s">
        <v>358</v>
      </c>
      <c r="F12" s="418">
        <f t="shared" si="0"/>
        <v>0</v>
      </c>
      <c r="G12" s="418">
        <f t="shared" si="1"/>
        <v>0</v>
      </c>
      <c r="H12" s="419">
        <v>0</v>
      </c>
      <c r="I12" s="418">
        <f t="shared" si="2"/>
        <v>0</v>
      </c>
      <c r="J12" s="419"/>
      <c r="K12" s="419"/>
      <c r="L12" s="420"/>
      <c r="M12" s="421"/>
      <c r="N12" s="422"/>
    </row>
    <row r="13" spans="1:17" s="412" customFormat="1" ht="30" customHeight="1">
      <c r="A13" s="423" t="s">
        <v>371</v>
      </c>
      <c r="B13" s="424" t="s">
        <v>353</v>
      </c>
      <c r="C13" s="425"/>
      <c r="D13" s="416">
        <v>1</v>
      </c>
      <c r="E13" s="417" t="s">
        <v>358</v>
      </c>
      <c r="F13" s="418" t="e">
        <f t="shared" si="0"/>
        <v>#REF!</v>
      </c>
      <c r="G13" s="418" t="e">
        <f t="shared" si="1"/>
        <v>#REF!</v>
      </c>
      <c r="H13" s="419" t="e">
        <f>#REF!</f>
        <v>#REF!</v>
      </c>
      <c r="I13" s="418" t="e">
        <f t="shared" si="2"/>
        <v>#REF!</v>
      </c>
      <c r="J13" s="419"/>
      <c r="K13" s="419"/>
      <c r="L13" s="420"/>
      <c r="M13" s="421"/>
      <c r="N13" s="422"/>
    </row>
    <row r="14" spans="1:17" s="412" customFormat="1" ht="30" customHeight="1">
      <c r="A14" s="423" t="s">
        <v>372</v>
      </c>
      <c r="B14" s="424" t="s">
        <v>354</v>
      </c>
      <c r="C14" s="425"/>
      <c r="D14" s="416">
        <v>1</v>
      </c>
      <c r="E14" s="417" t="s">
        <v>358</v>
      </c>
      <c r="F14" s="418" t="e">
        <f t="shared" si="0"/>
        <v>#REF!</v>
      </c>
      <c r="G14" s="418" t="e">
        <f t="shared" si="1"/>
        <v>#REF!</v>
      </c>
      <c r="H14" s="419" t="e">
        <f>#REF!</f>
        <v>#REF!</v>
      </c>
      <c r="I14" s="418" t="e">
        <f t="shared" si="2"/>
        <v>#REF!</v>
      </c>
      <c r="J14" s="419"/>
      <c r="K14" s="419"/>
      <c r="L14" s="420"/>
      <c r="M14" s="421"/>
      <c r="N14" s="422"/>
    </row>
    <row r="15" spans="1:17" s="412" customFormat="1" ht="30" hidden="1" customHeight="1">
      <c r="A15" s="423" t="s">
        <v>373</v>
      </c>
      <c r="B15" s="424" t="s">
        <v>355</v>
      </c>
      <c r="C15" s="425"/>
      <c r="D15" s="416"/>
      <c r="E15" s="417" t="s">
        <v>358</v>
      </c>
      <c r="F15" s="418">
        <f t="shared" si="0"/>
        <v>0</v>
      </c>
      <c r="G15" s="418">
        <f t="shared" si="1"/>
        <v>0</v>
      </c>
      <c r="H15" s="419">
        <v>0</v>
      </c>
      <c r="I15" s="418">
        <f t="shared" si="2"/>
        <v>0</v>
      </c>
      <c r="J15" s="419"/>
      <c r="K15" s="419"/>
      <c r="L15" s="420"/>
      <c r="M15" s="421"/>
      <c r="N15" s="422"/>
    </row>
    <row r="16" spans="1:17" s="412" customFormat="1" ht="30" customHeight="1">
      <c r="A16" s="423" t="s">
        <v>374</v>
      </c>
      <c r="B16" s="424" t="s">
        <v>356</v>
      </c>
      <c r="C16" s="425"/>
      <c r="D16" s="416">
        <v>1</v>
      </c>
      <c r="E16" s="417" t="s">
        <v>358</v>
      </c>
      <c r="F16" s="418" t="e">
        <f t="shared" si="0"/>
        <v>#REF!</v>
      </c>
      <c r="G16" s="418" t="e">
        <f t="shared" si="1"/>
        <v>#REF!</v>
      </c>
      <c r="H16" s="419" t="e">
        <f>#REF!</f>
        <v>#REF!</v>
      </c>
      <c r="I16" s="418" t="e">
        <f t="shared" si="2"/>
        <v>#REF!</v>
      </c>
      <c r="J16" s="419"/>
      <c r="K16" s="419"/>
      <c r="L16" s="420"/>
      <c r="M16" s="421"/>
      <c r="N16" s="422"/>
    </row>
    <row r="17" spans="1:17" s="412" customFormat="1" ht="30" customHeight="1">
      <c r="A17" s="423" t="s">
        <v>375</v>
      </c>
      <c r="B17" s="424" t="s">
        <v>357</v>
      </c>
      <c r="C17" s="425"/>
      <c r="D17" s="416">
        <v>1</v>
      </c>
      <c r="E17" s="417" t="s">
        <v>358</v>
      </c>
      <c r="F17" s="418" t="e">
        <f t="shared" si="0"/>
        <v>#REF!</v>
      </c>
      <c r="G17" s="418" t="e">
        <f t="shared" si="1"/>
        <v>#REF!</v>
      </c>
      <c r="H17" s="419" t="e">
        <f>#REF!</f>
        <v>#REF!</v>
      </c>
      <c r="I17" s="418" t="e">
        <f t="shared" si="2"/>
        <v>#REF!</v>
      </c>
      <c r="J17" s="419"/>
      <c r="K17" s="419"/>
      <c r="L17" s="420"/>
      <c r="M17" s="421"/>
      <c r="N17" s="422"/>
    </row>
    <row r="18" spans="1:17" s="412" customFormat="1" ht="30" customHeight="1">
      <c r="A18" s="405" t="s">
        <v>376</v>
      </c>
      <c r="B18" s="508" t="s">
        <v>343</v>
      </c>
      <c r="C18" s="509"/>
      <c r="D18" s="406">
        <v>1</v>
      </c>
      <c r="E18" s="407" t="s">
        <v>361</v>
      </c>
      <c r="F18" s="408"/>
      <c r="G18" s="414" t="e">
        <f>G19+G20</f>
        <v>#REF!</v>
      </c>
      <c r="H18" s="408" t="e">
        <f>H19+H20</f>
        <v>#REF!</v>
      </c>
      <c r="I18" s="414" t="e">
        <f>I19+I20</f>
        <v>#REF!</v>
      </c>
      <c r="J18" s="408"/>
      <c r="K18" s="408"/>
      <c r="L18" s="409"/>
      <c r="M18" s="410"/>
      <c r="N18" s="411"/>
    </row>
    <row r="19" spans="1:17" ht="30" customHeight="1">
      <c r="A19" s="308" t="s">
        <v>377</v>
      </c>
      <c r="B19" s="403" t="s">
        <v>359</v>
      </c>
      <c r="C19" s="404"/>
      <c r="D19" s="319">
        <v>1</v>
      </c>
      <c r="E19" s="310" t="s">
        <v>361</v>
      </c>
      <c r="F19" s="426" t="e">
        <f t="shared" ref="F19:G20" si="3">H19</f>
        <v>#REF!</v>
      </c>
      <c r="G19" s="426" t="e">
        <f t="shared" si="3"/>
        <v>#REF!</v>
      </c>
      <c r="H19" s="312" t="e">
        <f>#REF!</f>
        <v>#REF!</v>
      </c>
      <c r="I19" s="426" t="e">
        <f>ROUND((H19*D19),0)</f>
        <v>#REF!</v>
      </c>
      <c r="J19" s="312"/>
      <c r="K19" s="312"/>
      <c r="L19" s="313"/>
      <c r="M19" s="402"/>
      <c r="N19" s="320"/>
    </row>
    <row r="20" spans="1:17" ht="30" customHeight="1">
      <c r="A20" s="308" t="s">
        <v>378</v>
      </c>
      <c r="B20" s="402" t="s">
        <v>360</v>
      </c>
      <c r="C20" s="427"/>
      <c r="D20" s="319">
        <v>1</v>
      </c>
      <c r="E20" s="310" t="s">
        <v>361</v>
      </c>
      <c r="F20" s="426" t="e">
        <f t="shared" si="3"/>
        <v>#REF!</v>
      </c>
      <c r="G20" s="426" t="e">
        <f t="shared" si="3"/>
        <v>#REF!</v>
      </c>
      <c r="H20" s="312" t="e">
        <f>#REF!</f>
        <v>#REF!</v>
      </c>
      <c r="I20" s="426" t="e">
        <f>ROUND((H20*D20),0)</f>
        <v>#REF!</v>
      </c>
      <c r="J20" s="428"/>
      <c r="K20" s="428"/>
      <c r="L20" s="429"/>
      <c r="M20" s="427"/>
      <c r="N20" s="430"/>
      <c r="Q20" s="318"/>
    </row>
    <row r="21" spans="1:17" s="297" customFormat="1" ht="30" customHeight="1">
      <c r="A21" s="397"/>
      <c r="B21" s="398" t="s">
        <v>18</v>
      </c>
      <c r="C21" s="399"/>
      <c r="D21" s="399"/>
      <c r="E21" s="399"/>
      <c r="F21" s="511" t="e">
        <f>G4</f>
        <v>#REF!</v>
      </c>
      <c r="G21" s="511"/>
      <c r="H21" s="512"/>
      <c r="I21" s="513"/>
      <c r="J21" s="399"/>
      <c r="K21" s="399"/>
      <c r="L21" s="399"/>
      <c r="M21" s="399"/>
      <c r="N21" s="400"/>
      <c r="P21" s="323"/>
      <c r="Q21" s="324"/>
    </row>
    <row r="22" spans="1:17" ht="30" customHeight="1"/>
    <row r="23" spans="1:17" ht="30" customHeight="1"/>
    <row r="24" spans="1:17" ht="30" customHeight="1"/>
    <row r="25" spans="1:17" ht="30" customHeight="1"/>
    <row r="29" spans="1:17" ht="14.25" thickBot="1"/>
    <row r="30" spans="1:17" ht="30" customHeight="1">
      <c r="A30" s="497" t="s">
        <v>304</v>
      </c>
      <c r="B30" s="499" t="s">
        <v>331</v>
      </c>
      <c r="C30" s="499" t="s">
        <v>306</v>
      </c>
      <c r="D30" s="499" t="s">
        <v>332</v>
      </c>
      <c r="E30" s="499" t="s">
        <v>35</v>
      </c>
      <c r="F30" s="501" t="s">
        <v>307</v>
      </c>
      <c r="G30" s="502"/>
      <c r="H30" s="501" t="s">
        <v>333</v>
      </c>
      <c r="I30" s="502"/>
      <c r="J30" s="501" t="s">
        <v>334</v>
      </c>
      <c r="K30" s="502"/>
      <c r="L30" s="501" t="s">
        <v>309</v>
      </c>
      <c r="M30" s="502"/>
      <c r="N30" s="503" t="s">
        <v>291</v>
      </c>
    </row>
    <row r="31" spans="1:17" ht="30" customHeight="1" thickBot="1">
      <c r="A31" s="498"/>
      <c r="B31" s="500"/>
      <c r="C31" s="500"/>
      <c r="D31" s="500"/>
      <c r="E31" s="500"/>
      <c r="F31" s="298" t="s">
        <v>38</v>
      </c>
      <c r="G31" s="298" t="s">
        <v>62</v>
      </c>
      <c r="H31" s="298" t="s">
        <v>38</v>
      </c>
      <c r="I31" s="298" t="s">
        <v>335</v>
      </c>
      <c r="J31" s="298" t="s">
        <v>38</v>
      </c>
      <c r="K31" s="298" t="s">
        <v>62</v>
      </c>
      <c r="L31" s="298" t="s">
        <v>336</v>
      </c>
      <c r="M31" s="298" t="s">
        <v>337</v>
      </c>
      <c r="N31" s="504"/>
    </row>
    <row r="32" spans="1:17" ht="30" customHeight="1" thickTop="1">
      <c r="A32" s="299" t="s">
        <v>338</v>
      </c>
      <c r="B32" s="300" t="s">
        <v>339</v>
      </c>
      <c r="C32" s="301"/>
      <c r="D32" s="302"/>
      <c r="E32" s="303"/>
      <c r="F32" s="304"/>
      <c r="G32" s="305"/>
      <c r="H32" s="305"/>
      <c r="I32" s="305"/>
      <c r="J32" s="305"/>
      <c r="K32" s="305"/>
      <c r="L32" s="303"/>
      <c r="M32" s="306"/>
      <c r="N32" s="307"/>
    </row>
    <row r="33" spans="1:14" ht="30" customHeight="1">
      <c r="A33" s="308" t="s">
        <v>340</v>
      </c>
      <c r="B33" s="493" t="s">
        <v>341</v>
      </c>
      <c r="C33" s="493"/>
      <c r="D33" s="309"/>
      <c r="E33" s="310"/>
      <c r="F33" s="311"/>
      <c r="G33" s="311" t="e">
        <f t="shared" ref="F33:G36" si="4">I33</f>
        <v>#REF!</v>
      </c>
      <c r="H33" s="312" t="e">
        <f>H34</f>
        <v>#REF!</v>
      </c>
      <c r="I33" s="311" t="e">
        <f>I34</f>
        <v>#REF!</v>
      </c>
      <c r="J33" s="312"/>
      <c r="K33" s="312"/>
      <c r="L33" s="313"/>
      <c r="M33" s="357"/>
      <c r="N33" s="314"/>
    </row>
    <row r="34" spans="1:14" ht="30" customHeight="1">
      <c r="A34" s="308" t="s">
        <v>311</v>
      </c>
      <c r="B34" s="493" t="s">
        <v>342</v>
      </c>
      <c r="C34" s="493"/>
      <c r="D34" s="310"/>
      <c r="E34" s="310"/>
      <c r="F34" s="312"/>
      <c r="G34" s="312" t="e">
        <f t="shared" si="4"/>
        <v>#REF!</v>
      </c>
      <c r="H34" s="312" t="e">
        <f>SUM(H35:H36)</f>
        <v>#REF!</v>
      </c>
      <c r="I34" s="312" t="e">
        <f>SUM(I35:I36)</f>
        <v>#REF!</v>
      </c>
      <c r="J34" s="312"/>
      <c r="K34" s="312"/>
      <c r="L34" s="313"/>
      <c r="M34" s="357"/>
      <c r="N34" s="314"/>
    </row>
    <row r="35" spans="1:14" ht="30" customHeight="1">
      <c r="A35" s="308" t="s">
        <v>317</v>
      </c>
      <c r="B35" s="494" t="s">
        <v>343</v>
      </c>
      <c r="C35" s="495"/>
      <c r="D35" s="319">
        <v>1</v>
      </c>
      <c r="E35" s="310"/>
      <c r="F35" s="312">
        <f>H35</f>
        <v>0</v>
      </c>
      <c r="G35" s="312">
        <f>I35</f>
        <v>0</v>
      </c>
      <c r="H35" s="312"/>
      <c r="I35" s="312">
        <f>ROUND((H35*D35),0)</f>
        <v>0</v>
      </c>
      <c r="J35" s="312"/>
      <c r="K35" s="312"/>
      <c r="L35" s="313"/>
      <c r="M35" s="357"/>
      <c r="N35" s="320"/>
    </row>
    <row r="36" spans="1:14" ht="30" customHeight="1">
      <c r="A36" s="308" t="s">
        <v>344</v>
      </c>
      <c r="B36" s="493" t="s">
        <v>345</v>
      </c>
      <c r="C36" s="493"/>
      <c r="D36" s="319">
        <v>1</v>
      </c>
      <c r="E36" s="310"/>
      <c r="F36" s="312" t="e">
        <f t="shared" si="4"/>
        <v>#REF!</v>
      </c>
      <c r="G36" s="312" t="e">
        <f t="shared" si="4"/>
        <v>#REF!</v>
      </c>
      <c r="H36" s="312" t="e">
        <f>#REF!</f>
        <v>#REF!</v>
      </c>
      <c r="I36" s="312" t="e">
        <f>ROUND((H36*D36),0)</f>
        <v>#REF!</v>
      </c>
      <c r="J36" s="312"/>
      <c r="K36" s="312"/>
      <c r="L36" s="313"/>
      <c r="M36" s="357"/>
      <c r="N36" s="320"/>
    </row>
    <row r="37" spans="1:14" ht="30" customHeight="1">
      <c r="A37" s="308" t="s">
        <v>346</v>
      </c>
      <c r="B37" s="321" t="s">
        <v>312</v>
      </c>
      <c r="C37" s="321"/>
      <c r="D37" s="369">
        <v>110</v>
      </c>
      <c r="E37" s="310" t="s">
        <v>313</v>
      </c>
      <c r="F37" s="312">
        <f>H37+J37+L37</f>
        <v>0</v>
      </c>
      <c r="G37" s="312">
        <f>I37+K37+M37</f>
        <v>0</v>
      </c>
      <c r="H37" s="312"/>
      <c r="I37" s="312"/>
      <c r="J37" s="312"/>
      <c r="K37" s="312"/>
      <c r="L37" s="322">
        <v>0</v>
      </c>
      <c r="M37" s="312">
        <f>ROUNDDOWN((L37*D37/100),0)</f>
        <v>0</v>
      </c>
      <c r="N37" s="314"/>
    </row>
    <row r="38" spans="1:14" ht="30" customHeight="1">
      <c r="A38" s="308" t="s">
        <v>347</v>
      </c>
      <c r="B38" s="357" t="s">
        <v>348</v>
      </c>
      <c r="C38" s="321"/>
      <c r="D38" s="369">
        <v>20</v>
      </c>
      <c r="E38" s="310" t="s">
        <v>349</v>
      </c>
      <c r="F38" s="312">
        <f>H38+J38+L38</f>
        <v>0</v>
      </c>
      <c r="G38" s="312">
        <f>I38+K38+M38</f>
        <v>0</v>
      </c>
      <c r="H38" s="312"/>
      <c r="I38" s="312"/>
      <c r="J38" s="312"/>
      <c r="K38" s="312"/>
      <c r="L38" s="322">
        <f>L37+G37</f>
        <v>0</v>
      </c>
      <c r="M38" s="312">
        <f>ROUNDDOWN((L38*D38/100),0)</f>
        <v>0</v>
      </c>
      <c r="N38" s="314"/>
    </row>
    <row r="39" spans="1:14" ht="30" customHeight="1" thickBot="1">
      <c r="A39" s="370"/>
      <c r="B39" s="325" t="s">
        <v>182</v>
      </c>
      <c r="C39" s="326" t="s">
        <v>314</v>
      </c>
      <c r="D39" s="326"/>
      <c r="E39" s="326"/>
      <c r="F39" s="496" t="e">
        <f>ROUND(G33+G37+G38,0)</f>
        <v>#REF!</v>
      </c>
      <c r="G39" s="496"/>
      <c r="H39" s="491"/>
      <c r="I39" s="492"/>
      <c r="J39" s="326"/>
      <c r="K39" s="326"/>
      <c r="L39" s="326"/>
      <c r="M39" s="326"/>
      <c r="N39" s="327"/>
    </row>
    <row r="40" spans="1:14" ht="20.100000000000001" customHeight="1"/>
    <row r="41" spans="1:14" ht="20.100000000000001" customHeight="1"/>
    <row r="42" spans="1:14" ht="20.100000000000001" customHeight="1"/>
    <row r="43" spans="1:14" ht="20.100000000000001" customHeight="1"/>
    <row r="44" spans="1:14" ht="20.100000000000001" customHeight="1"/>
    <row r="45" spans="1:14" ht="20.100000000000001" customHeight="1"/>
    <row r="46" spans="1:14" ht="20.100000000000001" customHeight="1"/>
    <row r="47" spans="1:14" ht="20.100000000000001" customHeight="1"/>
  </sheetData>
  <mergeCells count="35">
    <mergeCell ref="B18:C18"/>
    <mergeCell ref="B9:C9"/>
    <mergeCell ref="F21:G21"/>
    <mergeCell ref="H21:I21"/>
    <mergeCell ref="B7:C7"/>
    <mergeCell ref="B8:C8"/>
    <mergeCell ref="J1:K1"/>
    <mergeCell ref="B5:C5"/>
    <mergeCell ref="B6:C6"/>
    <mergeCell ref="L1:M1"/>
    <mergeCell ref="N1:N2"/>
    <mergeCell ref="F1:G1"/>
    <mergeCell ref="B4:C4"/>
    <mergeCell ref="H1:I1"/>
    <mergeCell ref="A1:A2"/>
    <mergeCell ref="B1:B2"/>
    <mergeCell ref="C1:C2"/>
    <mergeCell ref="D1:D2"/>
    <mergeCell ref="E1:E2"/>
    <mergeCell ref="F30:G30"/>
    <mergeCell ref="H30:I30"/>
    <mergeCell ref="J30:K30"/>
    <mergeCell ref="L30:M30"/>
    <mergeCell ref="N30:N31"/>
    <mergeCell ref="A30:A31"/>
    <mergeCell ref="B30:B31"/>
    <mergeCell ref="C30:C31"/>
    <mergeCell ref="D30:D31"/>
    <mergeCell ref="E30:E31"/>
    <mergeCell ref="H39:I39"/>
    <mergeCell ref="B33:C33"/>
    <mergeCell ref="B34:C34"/>
    <mergeCell ref="B35:C35"/>
    <mergeCell ref="B36:C36"/>
    <mergeCell ref="F39:G39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10" max="13" man="1"/>
  </rowBreaks>
  <colBreaks count="1" manualBreakCount="1">
    <brk id="1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syncVertical="1" syncRef="A1" transitionEvaluation="1">
    <tabColor rgb="FFFFFF00"/>
  </sheetPr>
  <dimension ref="A1:L458"/>
  <sheetViews>
    <sheetView workbookViewId="0"/>
  </sheetViews>
  <sheetFormatPr defaultColWidth="8.5546875" defaultRowHeight="14.25"/>
  <cols>
    <col min="1" max="1" width="16.77734375" style="55" customWidth="1"/>
    <col min="2" max="2" width="13" style="55" customWidth="1"/>
    <col min="3" max="3" width="7.109375" style="55" customWidth="1"/>
    <col min="4" max="4" width="10.109375" style="55" customWidth="1"/>
    <col min="5" max="5" width="11.33203125" style="55" customWidth="1"/>
    <col min="6" max="6" width="8.77734375" style="55" customWidth="1"/>
    <col min="7" max="7" width="11.21875" style="55" customWidth="1"/>
    <col min="8" max="8" width="8.77734375" style="55" customWidth="1"/>
    <col min="9" max="9" width="11.21875" style="55" customWidth="1"/>
    <col min="10" max="10" width="8.77734375" style="55" customWidth="1"/>
    <col min="11" max="11" width="11.21875" style="55" customWidth="1"/>
    <col min="12" max="12" width="4.77734375" style="55" customWidth="1"/>
    <col min="13" max="16384" width="8.5546875" style="55"/>
  </cols>
  <sheetData>
    <row r="1" spans="1:12" ht="28.5" customHeight="1">
      <c r="A1" s="72" t="s">
        <v>301</v>
      </c>
    </row>
    <row r="2" spans="1:12" s="80" customFormat="1" ht="18.95" customHeight="1">
      <c r="A2" s="515" t="s">
        <v>98</v>
      </c>
      <c r="B2" s="515" t="s">
        <v>99</v>
      </c>
      <c r="C2" s="515" t="s">
        <v>78</v>
      </c>
      <c r="D2" s="515" t="s">
        <v>77</v>
      </c>
      <c r="E2" s="515" t="s">
        <v>100</v>
      </c>
      <c r="F2" s="78" t="s">
        <v>101</v>
      </c>
      <c r="G2" s="79"/>
      <c r="H2" s="78" t="s">
        <v>102</v>
      </c>
      <c r="I2" s="79"/>
      <c r="J2" s="78" t="s">
        <v>103</v>
      </c>
      <c r="K2" s="79"/>
      <c r="L2" s="515" t="s">
        <v>104</v>
      </c>
    </row>
    <row r="3" spans="1:12" s="80" customFormat="1" ht="18.95" customHeight="1">
      <c r="A3" s="516"/>
      <c r="B3" s="516"/>
      <c r="C3" s="516"/>
      <c r="D3" s="516"/>
      <c r="E3" s="516"/>
      <c r="F3" s="81" t="s">
        <v>105</v>
      </c>
      <c r="G3" s="81" t="s">
        <v>106</v>
      </c>
      <c r="H3" s="81" t="s">
        <v>105</v>
      </c>
      <c r="I3" s="81" t="s">
        <v>106</v>
      </c>
      <c r="J3" s="81" t="s">
        <v>105</v>
      </c>
      <c r="K3" s="81" t="s">
        <v>107</v>
      </c>
      <c r="L3" s="516"/>
    </row>
    <row r="4" spans="1:12" s="80" customFormat="1" ht="18.95" customHeight="1">
      <c r="A4" s="181" t="s">
        <v>108</v>
      </c>
      <c r="B4" s="182"/>
      <c r="C4" s="182"/>
      <c r="D4" s="183"/>
      <c r="E4" s="82" t="e">
        <f>+(G4+I4+K4)</f>
        <v>#REF!</v>
      </c>
      <c r="F4" s="83"/>
      <c r="G4" s="82" t="e">
        <f>SUM(G5:G7)</f>
        <v>#REF!</v>
      </c>
      <c r="H4" s="83"/>
      <c r="I4" s="82">
        <f>SUM(I5:I18)</f>
        <v>0</v>
      </c>
      <c r="J4" s="83"/>
      <c r="K4" s="82">
        <f>SUM(K5:K18)</f>
        <v>0</v>
      </c>
      <c r="L4" s="84"/>
    </row>
    <row r="5" spans="1:12" s="80" customFormat="1" ht="18.95" customHeight="1">
      <c r="A5" s="85" t="s">
        <v>109</v>
      </c>
      <c r="B5" s="85" t="s">
        <v>43</v>
      </c>
      <c r="C5" s="86">
        <v>1</v>
      </c>
      <c r="D5" s="81" t="s">
        <v>19</v>
      </c>
      <c r="E5" s="82" t="e">
        <f t="shared" ref="E5:E11" si="0">(G5+I5+K5)</f>
        <v>#REF!</v>
      </c>
      <c r="F5" s="82" t="e">
        <f>#REF!</f>
        <v>#REF!</v>
      </c>
      <c r="G5" s="82" t="e">
        <f>TRUNC(C5*F5)</f>
        <v>#REF!</v>
      </c>
      <c r="H5" s="83"/>
      <c r="I5" s="83"/>
      <c r="J5" s="85" t="s">
        <v>43</v>
      </c>
      <c r="K5" s="83"/>
      <c r="L5" s="87"/>
    </row>
    <row r="6" spans="1:12" s="80" customFormat="1" ht="18.95" customHeight="1">
      <c r="A6" s="85" t="s">
        <v>110</v>
      </c>
      <c r="B6" s="83"/>
      <c r="C6" s="86">
        <v>3</v>
      </c>
      <c r="D6" s="81" t="s">
        <v>19</v>
      </c>
      <c r="E6" s="82" t="e">
        <f t="shared" si="0"/>
        <v>#REF!</v>
      </c>
      <c r="F6" s="82" t="e">
        <f>#REF!</f>
        <v>#REF!</v>
      </c>
      <c r="G6" s="82" t="e">
        <f>TRUNC(C6*F6)</f>
        <v>#REF!</v>
      </c>
      <c r="H6" s="83"/>
      <c r="I6" s="83"/>
      <c r="J6" s="83"/>
      <c r="K6" s="83"/>
      <c r="L6" s="87"/>
    </row>
    <row r="7" spans="1:12" s="80" customFormat="1" ht="18.95" customHeight="1">
      <c r="A7" s="85" t="s">
        <v>111</v>
      </c>
      <c r="B7" s="83"/>
      <c r="C7" s="86">
        <v>6</v>
      </c>
      <c r="D7" s="81" t="s">
        <v>19</v>
      </c>
      <c r="E7" s="82" t="e">
        <f t="shared" si="0"/>
        <v>#REF!</v>
      </c>
      <c r="F7" s="82" t="e">
        <f>#REF!</f>
        <v>#REF!</v>
      </c>
      <c r="G7" s="82" t="e">
        <f>TRUNC(C7*F7)</f>
        <v>#REF!</v>
      </c>
      <c r="H7" s="83"/>
      <c r="I7" s="83"/>
      <c r="J7" s="83"/>
      <c r="K7" s="83"/>
      <c r="L7" s="87"/>
    </row>
    <row r="8" spans="1:12" s="80" customFormat="1" ht="18.95" customHeight="1">
      <c r="A8" s="85"/>
      <c r="B8" s="85"/>
      <c r="C8" s="86"/>
      <c r="D8" s="81"/>
      <c r="E8" s="82">
        <f t="shared" si="0"/>
        <v>0</v>
      </c>
      <c r="F8" s="82"/>
      <c r="G8" s="82">
        <f>TRUNC(C8*F8)</f>
        <v>0</v>
      </c>
      <c r="H8" s="85" t="s">
        <v>43</v>
      </c>
      <c r="I8" s="85" t="s">
        <v>43</v>
      </c>
      <c r="J8" s="85" t="s">
        <v>43</v>
      </c>
      <c r="K8" s="85" t="s">
        <v>43</v>
      </c>
      <c r="L8" s="88"/>
    </row>
    <row r="9" spans="1:12" s="80" customFormat="1" ht="18.95" customHeight="1">
      <c r="A9" s="85" t="s">
        <v>112</v>
      </c>
      <c r="B9" s="81" t="s">
        <v>113</v>
      </c>
      <c r="C9" s="85"/>
      <c r="D9" s="81"/>
      <c r="E9" s="82" t="e">
        <f>+(G9+I9+K9)</f>
        <v>#REF!</v>
      </c>
      <c r="F9" s="85"/>
      <c r="G9" s="82" t="e">
        <f>SUM(G10:G11)</f>
        <v>#REF!</v>
      </c>
      <c r="H9" s="82"/>
      <c r="I9" s="82"/>
      <c r="J9" s="85" t="s">
        <v>43</v>
      </c>
      <c r="K9" s="85" t="s">
        <v>43</v>
      </c>
      <c r="L9" s="88"/>
    </row>
    <row r="10" spans="1:12" s="80" customFormat="1" ht="18.95" customHeight="1">
      <c r="A10" s="85" t="s">
        <v>114</v>
      </c>
      <c r="B10" s="81" t="s">
        <v>115</v>
      </c>
      <c r="C10" s="89">
        <v>0.13</v>
      </c>
      <c r="D10" s="81" t="s">
        <v>20</v>
      </c>
      <c r="E10" s="82" t="e">
        <f t="shared" si="0"/>
        <v>#REF!</v>
      </c>
      <c r="F10" s="82" t="e">
        <f>#REF!</f>
        <v>#REF!</v>
      </c>
      <c r="G10" s="82" t="e">
        <f>TRUNC(C10*F10)</f>
        <v>#REF!</v>
      </c>
      <c r="H10" s="82"/>
      <c r="I10" s="82">
        <f>TRUNC(C10*H10)</f>
        <v>0</v>
      </c>
      <c r="J10" s="85" t="s">
        <v>43</v>
      </c>
      <c r="K10" s="85" t="s">
        <v>43</v>
      </c>
      <c r="L10" s="88"/>
    </row>
    <row r="11" spans="1:12" s="80" customFormat="1" ht="18.95" customHeight="1">
      <c r="A11" s="85" t="s">
        <v>186</v>
      </c>
      <c r="B11" s="81" t="s">
        <v>111</v>
      </c>
      <c r="C11" s="89">
        <v>0.19</v>
      </c>
      <c r="D11" s="81" t="s">
        <v>20</v>
      </c>
      <c r="E11" s="82" t="e">
        <f t="shared" si="0"/>
        <v>#REF!</v>
      </c>
      <c r="F11" s="82" t="e">
        <f>#REF!</f>
        <v>#REF!</v>
      </c>
      <c r="G11" s="82" t="e">
        <f>TRUNC(C11*F11)</f>
        <v>#REF!</v>
      </c>
      <c r="H11" s="82"/>
      <c r="I11" s="82">
        <f>TRUNC(C11*H11)</f>
        <v>0</v>
      </c>
      <c r="J11" s="85" t="s">
        <v>43</v>
      </c>
      <c r="K11" s="85" t="s">
        <v>43</v>
      </c>
      <c r="L11" s="88"/>
    </row>
    <row r="12" spans="1:12" s="80" customFormat="1" ht="18.95" customHeight="1">
      <c r="A12" s="85"/>
      <c r="B12" s="85"/>
      <c r="C12" s="85"/>
      <c r="D12" s="81"/>
      <c r="E12" s="82"/>
      <c r="F12" s="85"/>
      <c r="G12" s="85"/>
      <c r="H12" s="82"/>
      <c r="I12" s="82"/>
      <c r="J12" s="85"/>
      <c r="K12" s="85"/>
      <c r="L12" s="88"/>
    </row>
    <row r="13" spans="1:12" s="80" customFormat="1" ht="18.95" customHeight="1">
      <c r="A13" s="85" t="s">
        <v>116</v>
      </c>
      <c r="B13" s="81" t="s">
        <v>93</v>
      </c>
      <c r="C13" s="85"/>
      <c r="D13" s="81"/>
      <c r="E13" s="82"/>
      <c r="F13" s="85"/>
      <c r="G13" s="85"/>
      <c r="H13" s="82"/>
      <c r="I13" s="82"/>
      <c r="J13" s="85"/>
      <c r="K13" s="85"/>
      <c r="L13" s="88"/>
    </row>
    <row r="14" spans="1:12" s="80" customFormat="1" ht="18.95" customHeight="1">
      <c r="A14" s="85" t="s">
        <v>186</v>
      </c>
      <c r="B14" s="81" t="s">
        <v>111</v>
      </c>
      <c r="C14" s="89">
        <f>0.049</f>
        <v>4.9000000000000002E-2</v>
      </c>
      <c r="D14" s="81" t="s">
        <v>20</v>
      </c>
      <c r="E14" s="82" t="e">
        <f>(G14+I14+K14)</f>
        <v>#REF!</v>
      </c>
      <c r="F14" s="82" t="e">
        <f>#REF!</f>
        <v>#REF!</v>
      </c>
      <c r="G14" s="82" t="e">
        <f>TRUNC(C14*F14)</f>
        <v>#REF!</v>
      </c>
      <c r="H14" s="85"/>
      <c r="I14" s="85"/>
      <c r="J14" s="85"/>
      <c r="K14" s="85"/>
      <c r="L14" s="88"/>
    </row>
    <row r="15" spans="1:12" s="80" customFormat="1" ht="18.95" customHeight="1">
      <c r="A15" s="85"/>
      <c r="B15" s="85"/>
      <c r="C15" s="85"/>
      <c r="D15" s="81"/>
      <c r="E15" s="82"/>
      <c r="F15" s="85"/>
      <c r="G15" s="85"/>
      <c r="H15" s="82"/>
      <c r="I15" s="82"/>
      <c r="J15" s="85"/>
      <c r="K15" s="85"/>
      <c r="L15" s="88"/>
    </row>
    <row r="16" spans="1:12" s="80" customFormat="1" ht="18.95" customHeight="1">
      <c r="A16" s="85" t="s">
        <v>117</v>
      </c>
      <c r="B16" s="81" t="s">
        <v>113</v>
      </c>
      <c r="C16" s="85"/>
      <c r="D16" s="81"/>
      <c r="E16" s="82" t="e">
        <f>+(G16+I16+K16)</f>
        <v>#REF!</v>
      </c>
      <c r="F16" s="85"/>
      <c r="G16" s="82" t="e">
        <f>SUM(G17:G18)</f>
        <v>#REF!</v>
      </c>
      <c r="H16" s="82"/>
      <c r="I16" s="82"/>
      <c r="J16" s="85"/>
      <c r="K16" s="85"/>
      <c r="L16" s="88"/>
    </row>
    <row r="17" spans="1:12" s="80" customFormat="1" ht="18.95" customHeight="1">
      <c r="A17" s="85" t="s">
        <v>118</v>
      </c>
      <c r="B17" s="81" t="s">
        <v>111</v>
      </c>
      <c r="C17" s="89">
        <v>0.13</v>
      </c>
      <c r="D17" s="81" t="s">
        <v>20</v>
      </c>
      <c r="E17" s="82" t="e">
        <f>(G17+I17+K17)</f>
        <v>#REF!</v>
      </c>
      <c r="F17" s="82" t="e">
        <f>#REF!</f>
        <v>#REF!</v>
      </c>
      <c r="G17" s="82" t="e">
        <f>TRUNC(C17*F17)</f>
        <v>#REF!</v>
      </c>
      <c r="H17" s="83"/>
      <c r="I17" s="85"/>
      <c r="J17" s="83"/>
      <c r="K17" s="83"/>
      <c r="L17" s="87"/>
    </row>
    <row r="18" spans="1:12" s="80" customFormat="1" ht="18.95" customHeight="1">
      <c r="A18" s="85" t="s">
        <v>186</v>
      </c>
      <c r="B18" s="81" t="s">
        <v>111</v>
      </c>
      <c r="C18" s="89">
        <v>0.19</v>
      </c>
      <c r="D18" s="81" t="s">
        <v>20</v>
      </c>
      <c r="E18" s="82" t="e">
        <f>(G18+I18+K18)</f>
        <v>#REF!</v>
      </c>
      <c r="F18" s="82" t="e">
        <f>#REF!</f>
        <v>#REF!</v>
      </c>
      <c r="G18" s="82" t="e">
        <f>TRUNC(C18*F18)</f>
        <v>#REF!</v>
      </c>
      <c r="H18" s="82"/>
      <c r="I18" s="82"/>
      <c r="J18" s="82"/>
      <c r="K18" s="82"/>
      <c r="L18" s="87"/>
    </row>
    <row r="19" spans="1:12" s="80" customFormat="1" ht="18.95" customHeight="1">
      <c r="A19" s="85"/>
      <c r="B19" s="83"/>
      <c r="C19" s="83"/>
      <c r="D19" s="90"/>
      <c r="E19" s="82"/>
      <c r="F19" s="83"/>
      <c r="G19" s="82"/>
      <c r="H19" s="83"/>
      <c r="I19" s="82">
        <f>SUM(I5:I18)</f>
        <v>0</v>
      </c>
      <c r="J19" s="83"/>
      <c r="K19" s="82">
        <f>SUM(K5:K18)</f>
        <v>0</v>
      </c>
      <c r="L19" s="87"/>
    </row>
    <row r="20" spans="1:12" s="80" customFormat="1" ht="18.95" customHeight="1">
      <c r="A20" s="91"/>
      <c r="B20" s="91"/>
      <c r="C20" s="73"/>
      <c r="D20" s="73"/>
      <c r="E20" s="91"/>
      <c r="F20" s="91"/>
      <c r="G20" s="91"/>
      <c r="H20" s="91"/>
      <c r="I20" s="91"/>
      <c r="J20" s="91"/>
      <c r="K20" s="91"/>
      <c r="L20" s="73"/>
    </row>
    <row r="21" spans="1:12" s="80" customFormat="1" ht="18.95" customHeight="1">
      <c r="A21" s="91"/>
      <c r="B21" s="91"/>
      <c r="C21" s="73"/>
      <c r="D21" s="73"/>
      <c r="E21" s="91"/>
      <c r="F21" s="91"/>
      <c r="G21" s="91"/>
      <c r="H21" s="91"/>
      <c r="I21" s="91"/>
      <c r="J21" s="91"/>
      <c r="K21" s="91"/>
      <c r="L21" s="73"/>
    </row>
    <row r="22" spans="1:12" ht="18.75" customHeight="1"/>
    <row r="23" spans="1:12" ht="18.75" customHeight="1"/>
    <row r="24" spans="1:12" ht="18.75" customHeight="1"/>
    <row r="25" spans="1:12" ht="18.75" customHeight="1"/>
    <row r="26" spans="1:12" ht="18.75" customHeight="1"/>
    <row r="27" spans="1:12" ht="18.75" customHeight="1"/>
    <row r="28" spans="1:12" ht="18.75" customHeight="1"/>
    <row r="29" spans="1:12" ht="18.75" customHeight="1"/>
    <row r="30" spans="1:12" ht="18.75" customHeight="1"/>
    <row r="31" spans="1:12" ht="18.75" customHeight="1"/>
    <row r="32" spans="1:12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  <row r="214" ht="18.75" customHeight="1"/>
    <row r="215" ht="18.75" customHeight="1"/>
    <row r="216" ht="18.75" customHeight="1"/>
    <row r="217" ht="18.75" customHeight="1"/>
    <row r="218" ht="18.75" customHeight="1"/>
    <row r="219" ht="18.75" customHeight="1"/>
    <row r="220" ht="18.75" customHeight="1"/>
    <row r="221" ht="18.75" customHeight="1"/>
    <row r="222" ht="18.75" customHeight="1"/>
    <row r="223" ht="18.75" customHeight="1"/>
    <row r="224" ht="18.75" customHeight="1"/>
    <row r="225" ht="18.75" customHeight="1"/>
    <row r="226" ht="18.75" customHeight="1"/>
    <row r="227" ht="18.75" customHeight="1"/>
    <row r="228" ht="18.75" customHeight="1"/>
    <row r="229" ht="18.75" customHeight="1"/>
    <row r="230" ht="18.75" customHeight="1"/>
    <row r="231" ht="18.75" customHeight="1"/>
    <row r="232" ht="18.75" customHeight="1"/>
    <row r="233" ht="18.75" customHeight="1"/>
    <row r="234" ht="18.75" customHeight="1"/>
    <row r="235" ht="18.75" customHeight="1"/>
    <row r="236" ht="18.75" customHeight="1"/>
    <row r="237" ht="18.75" customHeight="1"/>
    <row r="238" ht="18.75" customHeight="1"/>
    <row r="239" ht="18.75" customHeight="1"/>
    <row r="240" ht="18.75" customHeight="1"/>
    <row r="241" ht="18.75" customHeight="1"/>
    <row r="242" ht="18.75" customHeight="1"/>
    <row r="243" ht="18.75" customHeight="1"/>
    <row r="244" ht="18.75" customHeight="1"/>
    <row r="245" ht="18.75" customHeight="1"/>
    <row r="246" ht="18.75" customHeight="1"/>
    <row r="247" ht="18.75" customHeight="1"/>
    <row r="248" ht="18.75" customHeight="1"/>
    <row r="249" ht="18.75" customHeight="1"/>
    <row r="250" ht="18.75" customHeight="1"/>
    <row r="251" ht="18.75" customHeight="1"/>
    <row r="252" ht="18.75" customHeight="1"/>
    <row r="253" ht="18.75" customHeight="1"/>
    <row r="254" ht="18.75" customHeight="1"/>
    <row r="255" ht="18.75" customHeight="1"/>
    <row r="256" ht="18.75" customHeight="1"/>
    <row r="257" ht="18.75" customHeight="1"/>
    <row r="258" ht="18.75" customHeight="1"/>
    <row r="259" ht="18.75" customHeight="1"/>
    <row r="260" ht="18.75" customHeight="1"/>
    <row r="261" ht="18.75" customHeight="1"/>
    <row r="262" ht="18.75" customHeight="1"/>
    <row r="263" ht="18.75" customHeight="1"/>
    <row r="264" ht="18.75" customHeight="1"/>
    <row r="265" ht="18.75" customHeight="1"/>
    <row r="266" ht="18.75" customHeight="1"/>
    <row r="267" ht="18.75" customHeight="1"/>
    <row r="268" ht="18.75" customHeight="1"/>
    <row r="269" ht="18.75" customHeight="1"/>
    <row r="270" ht="18.75" customHeight="1"/>
    <row r="271" ht="18.75" customHeight="1"/>
    <row r="272" ht="18.75" customHeight="1"/>
    <row r="273" ht="18.75" customHeight="1"/>
    <row r="274" ht="18.75" customHeight="1"/>
    <row r="275" ht="18.75" customHeight="1"/>
    <row r="276" ht="18.75" customHeight="1"/>
    <row r="277" ht="18.75" customHeight="1"/>
    <row r="278" ht="18.75" customHeight="1"/>
    <row r="279" ht="18.75" customHeight="1"/>
    <row r="280" ht="18.75" customHeight="1"/>
    <row r="281" ht="18.75" customHeight="1"/>
    <row r="282" ht="18.75" customHeight="1"/>
    <row r="283" ht="18.75" customHeight="1"/>
    <row r="284" ht="18.75" customHeight="1"/>
    <row r="285" ht="18.75" customHeight="1"/>
    <row r="286" ht="18.75" customHeight="1"/>
    <row r="287" ht="18.75" customHeight="1"/>
    <row r="288" ht="18.75" customHeight="1"/>
    <row r="289" ht="18.75" customHeight="1"/>
    <row r="290" ht="18.75" customHeight="1"/>
    <row r="291" ht="18.75" customHeight="1"/>
    <row r="292" ht="18.75" customHeight="1"/>
    <row r="293" ht="18.75" customHeight="1"/>
    <row r="294" ht="18.75" customHeight="1"/>
    <row r="295" ht="18.75" customHeight="1"/>
    <row r="296" ht="18.75" customHeight="1"/>
    <row r="297" ht="18.75" customHeight="1"/>
    <row r="298" ht="18.75" customHeight="1"/>
    <row r="299" ht="18.75" customHeight="1"/>
    <row r="300" ht="18.75" customHeight="1"/>
    <row r="301" ht="18.75" customHeight="1"/>
    <row r="302" ht="18.75" customHeight="1"/>
    <row r="303" ht="18.75" customHeight="1"/>
    <row r="304" ht="18.75" customHeight="1"/>
    <row r="305" ht="18.75" customHeight="1"/>
    <row r="306" ht="18.75" customHeight="1"/>
    <row r="307" ht="18.75" customHeight="1"/>
    <row r="308" ht="18.75" customHeight="1"/>
    <row r="309" ht="18.75" customHeight="1"/>
    <row r="310" ht="18.75" customHeight="1"/>
    <row r="311" ht="18.75" customHeight="1"/>
    <row r="312" ht="18.75" customHeight="1"/>
    <row r="313" ht="18.75" customHeight="1"/>
    <row r="314" ht="18.75" customHeight="1"/>
    <row r="315" ht="18.75" customHeight="1"/>
    <row r="316" ht="18.75" customHeight="1"/>
    <row r="317" ht="18.75" customHeight="1"/>
    <row r="318" ht="18.75" customHeight="1"/>
    <row r="319" ht="18.75" customHeight="1"/>
    <row r="320" ht="18.75" customHeight="1"/>
    <row r="321" ht="18.75" customHeight="1"/>
    <row r="322" ht="18.75" customHeight="1"/>
    <row r="323" ht="18.75" customHeight="1"/>
    <row r="324" ht="18.75" customHeight="1"/>
    <row r="325" ht="18.75" customHeight="1"/>
    <row r="326" ht="18.75" customHeight="1"/>
    <row r="327" ht="18.75" customHeight="1"/>
    <row r="328" ht="18.75" customHeight="1"/>
    <row r="329" ht="18.75" customHeight="1"/>
    <row r="330" ht="18.75" customHeight="1"/>
    <row r="331" ht="18.75" customHeight="1"/>
    <row r="332" ht="18.75" customHeight="1"/>
    <row r="333" ht="18.75" customHeight="1"/>
    <row r="334" ht="18.75" customHeight="1"/>
    <row r="335" ht="18.75" customHeight="1"/>
    <row r="336" ht="18.75" customHeight="1"/>
    <row r="337" ht="18.75" customHeight="1"/>
    <row r="338" ht="18.75" customHeight="1"/>
    <row r="339" ht="18.75" customHeight="1"/>
    <row r="340" ht="18.75" customHeight="1"/>
    <row r="341" ht="18.75" customHeight="1"/>
    <row r="342" ht="18.75" customHeight="1"/>
    <row r="343" ht="18.75" customHeight="1"/>
    <row r="344" ht="18.75" customHeight="1"/>
    <row r="345" ht="18.75" customHeight="1"/>
    <row r="346" ht="18.75" customHeight="1"/>
    <row r="347" ht="18.75" customHeight="1"/>
    <row r="348" ht="18.75" customHeight="1"/>
    <row r="349" ht="18.75" customHeight="1"/>
    <row r="350" ht="18.75" customHeight="1"/>
    <row r="351" ht="18.75" customHeight="1"/>
    <row r="352" ht="18.75" customHeight="1"/>
    <row r="353" ht="18.75" customHeight="1"/>
    <row r="354" ht="18.75" customHeight="1"/>
    <row r="355" ht="18.75" customHeight="1"/>
    <row r="356" ht="18.75" customHeight="1"/>
    <row r="357" ht="18.75" customHeight="1"/>
    <row r="358" ht="18.75" customHeight="1"/>
    <row r="359" ht="18.75" customHeight="1"/>
    <row r="360" ht="18.75" customHeight="1"/>
    <row r="361" ht="18.75" customHeight="1"/>
    <row r="362" ht="18.75" customHeight="1"/>
    <row r="363" ht="18.75" customHeight="1"/>
    <row r="364" ht="18.75" customHeight="1"/>
    <row r="365" ht="18.75" customHeight="1"/>
    <row r="366" ht="18.75" customHeight="1"/>
    <row r="367" ht="18.75" customHeight="1"/>
    <row r="368" ht="18.75" customHeight="1"/>
    <row r="369" ht="18.75" customHeight="1"/>
    <row r="370" ht="18.75" customHeight="1"/>
    <row r="371" ht="18.75" customHeight="1"/>
    <row r="372" ht="18.75" customHeight="1"/>
    <row r="373" ht="18.75" customHeight="1"/>
    <row r="374" ht="18.75" customHeight="1"/>
    <row r="375" ht="18.75" customHeight="1"/>
    <row r="376" ht="18.75" customHeight="1"/>
    <row r="377" ht="18.75" customHeight="1"/>
    <row r="378" ht="18.75" customHeight="1"/>
    <row r="379" ht="18.75" customHeight="1"/>
    <row r="380" ht="18.75" customHeight="1"/>
    <row r="381" ht="18.75" customHeight="1"/>
    <row r="382" ht="18.75" customHeight="1"/>
    <row r="383" ht="18.75" customHeight="1"/>
    <row r="384" ht="18.75" customHeight="1"/>
    <row r="385" ht="18.75" customHeight="1"/>
    <row r="386" ht="18.75" customHeight="1"/>
    <row r="387" ht="18.75" customHeight="1"/>
    <row r="388" ht="18.75" customHeight="1"/>
    <row r="389" ht="18.75" customHeight="1"/>
    <row r="390" ht="18.75" customHeight="1"/>
    <row r="391" ht="18.75" customHeight="1"/>
    <row r="392" ht="18.75" customHeight="1"/>
    <row r="393" ht="18.75" customHeight="1"/>
    <row r="394" ht="18.75" customHeight="1"/>
    <row r="395" ht="18.75" customHeight="1"/>
    <row r="396" ht="18.75" customHeight="1"/>
    <row r="397" ht="18.75" customHeight="1"/>
    <row r="398" ht="18.75" customHeight="1"/>
    <row r="399" ht="18.75" customHeight="1"/>
    <row r="400" ht="18.75" customHeight="1"/>
    <row r="401" ht="18.75" customHeight="1"/>
    <row r="402" ht="18.75" customHeight="1"/>
    <row r="403" ht="18.75" customHeight="1"/>
    <row r="404" ht="18.75" customHeight="1"/>
    <row r="405" ht="18.75" customHeight="1"/>
    <row r="406" ht="18.75" customHeight="1"/>
    <row r="407" ht="18.75" customHeight="1"/>
    <row r="408" ht="18.75" customHeight="1"/>
    <row r="409" ht="18.75" customHeight="1"/>
    <row r="410" ht="18.75" customHeight="1"/>
    <row r="411" ht="18.75" customHeight="1"/>
    <row r="412" ht="18.75" customHeight="1"/>
    <row r="413" ht="18.75" customHeight="1"/>
    <row r="414" ht="18.75" customHeight="1"/>
    <row r="415" ht="18.75" customHeight="1"/>
    <row r="416" ht="18.75" customHeight="1"/>
    <row r="417" ht="18.75" customHeight="1"/>
    <row r="418" ht="18.75" customHeight="1"/>
    <row r="419" ht="18.75" customHeight="1"/>
    <row r="420" ht="18.75" customHeight="1"/>
    <row r="421" ht="18.75" customHeight="1"/>
    <row r="422" ht="18.75" customHeight="1"/>
    <row r="423" ht="18.75" customHeight="1"/>
    <row r="424" ht="18.75" customHeight="1"/>
    <row r="425" ht="18.75" customHeight="1"/>
    <row r="426" ht="18.75" customHeight="1"/>
    <row r="427" ht="18.75" customHeight="1"/>
    <row r="428" ht="18.75" customHeight="1"/>
    <row r="429" ht="18.75" customHeight="1"/>
    <row r="430" ht="18.75" customHeight="1"/>
    <row r="431" ht="18.75" customHeight="1"/>
    <row r="432" ht="18.75" customHeight="1"/>
    <row r="433" ht="18.75" customHeight="1"/>
    <row r="434" ht="18.75" customHeight="1"/>
    <row r="435" ht="18.75" customHeight="1"/>
    <row r="436" ht="18.75" customHeight="1"/>
    <row r="437" ht="18.75" customHeight="1"/>
    <row r="438" ht="18.75" customHeight="1"/>
    <row r="439" ht="18.75" customHeight="1"/>
    <row r="440" ht="18.75" customHeight="1"/>
    <row r="441" ht="18.75" customHeight="1"/>
    <row r="442" ht="18.75" customHeight="1"/>
    <row r="443" ht="18.75" customHeight="1"/>
    <row r="444" ht="18.75" customHeight="1"/>
    <row r="445" ht="18.75" customHeight="1"/>
    <row r="446" ht="18.75" customHeight="1"/>
    <row r="447" ht="18.75" customHeight="1"/>
    <row r="448" ht="18.75" customHeight="1"/>
    <row r="449" ht="18.75" customHeight="1"/>
    <row r="450" ht="18.75" customHeight="1"/>
    <row r="451" ht="18.75" customHeight="1"/>
    <row r="452" ht="18.75" customHeight="1"/>
    <row r="453" ht="18.75" customHeight="1"/>
    <row r="454" ht="18.75" customHeight="1"/>
    <row r="455" ht="18.75" customHeight="1"/>
    <row r="456" ht="18.75" customHeight="1"/>
    <row r="457" ht="18.75" customHeight="1"/>
    <row r="458" ht="18.75" customHeight="1"/>
  </sheetData>
  <mergeCells count="6">
    <mergeCell ref="E2:E3"/>
    <mergeCell ref="L2:L3"/>
    <mergeCell ref="A2:A3"/>
    <mergeCell ref="B2:B3"/>
    <mergeCell ref="C2:C3"/>
    <mergeCell ref="D2:D3"/>
  </mergeCells>
  <phoneticPr fontId="10" type="noConversion"/>
  <printOptions horizontalCentered="1" verticalCentered="1" gridLinesSet="0"/>
  <pageMargins left="0.59055118110236227" right="0.51181102362204722" top="0.82677165354330717" bottom="0.86614173228346458" header="0.51181102362204722" footer="0.51181102362204722"/>
  <pageSetup paperSize="9" orientation="landscape" r:id="rId1"/>
  <headerFooter alignWithMargins="0"/>
  <rowBreaks count="50" manualBreakCount="50">
    <brk id="1548" max="65535" man="1"/>
    <brk id="1576" max="65535" man="1"/>
    <brk id="1604" max="65535" man="1"/>
    <brk id="1632" max="65535" man="1"/>
    <brk id="1660" max="65535" man="1"/>
    <brk id="1688" max="65535" man="1"/>
    <brk id="1716" max="65535" man="1"/>
    <brk id="1744" max="65535" man="1"/>
    <brk id="1772" max="65535" man="1"/>
    <brk id="1800" max="65535" man="1"/>
    <brk id="1828" max="65535" man="1"/>
    <brk id="1856" max="65535" man="1"/>
    <brk id="1884" max="65535" man="1"/>
    <brk id="1912" max="65535" man="1"/>
    <brk id="1940" max="65535" man="1"/>
    <brk id="1968" max="65535" man="1"/>
    <brk id="1996" max="65535" man="1"/>
    <brk id="2024" max="65535" man="1"/>
    <brk id="2053" max="65535" man="1"/>
    <brk id="2081" max="65535" man="1"/>
    <brk id="2109" max="65535" man="1"/>
    <brk id="2137" max="65535" man="1"/>
    <brk id="2165" max="65535" man="1"/>
    <brk id="2193" max="65535" man="1"/>
    <brk id="2221" max="65535" man="1"/>
    <brk id="2249" max="65535" man="1"/>
    <brk id="2277" max="65535" man="1"/>
    <brk id="2306" max="65535" man="1"/>
    <brk id="2334" max="65535" man="1"/>
    <brk id="2362" max="65535" man="1"/>
    <brk id="2390" max="65535" man="1"/>
    <brk id="2418" max="65535" man="1"/>
    <brk id="2446" max="65535" man="1"/>
    <brk id="2473" max="65535" man="1"/>
    <brk id="2501" max="65535" man="1"/>
    <brk id="2529" max="65535" man="1"/>
    <brk id="2557" max="65535" man="1"/>
    <brk id="2585" max="65535" man="1"/>
    <brk id="2613" max="65535" man="1"/>
    <brk id="2641" max="65535" man="1"/>
    <brk id="2669" max="65535" man="1"/>
    <brk id="2697" max="65535" man="1"/>
    <brk id="2725" max="65535" man="1"/>
    <brk id="2753" max="65535" man="1"/>
    <brk id="2781" max="65535" man="1"/>
    <brk id="2809" max="65535" man="1"/>
    <brk id="2837" max="65535" man="1"/>
    <brk id="2865" max="65535" man="1"/>
    <brk id="2893" max="65535" man="1"/>
    <brk id="2921" max="65535" man="1"/>
  </rowBreaks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3"/>
  <sheetViews>
    <sheetView view="pageBreakPreview" zoomScaleNormal="100" zoomScaleSheetLayoutView="100" workbookViewId="0">
      <selection sqref="A1:B1"/>
    </sheetView>
  </sheetViews>
  <sheetFormatPr defaultRowHeight="13.5"/>
  <sheetData>
    <row r="3" spans="1:1" ht="195" customHeight="1">
      <c r="A3" s="395" t="s">
        <v>381</v>
      </c>
    </row>
  </sheetData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FF00"/>
  </sheetPr>
  <dimension ref="A1:O233"/>
  <sheetViews>
    <sheetView view="pageBreakPreview" topLeftCell="A19" zoomScaleNormal="100" zoomScaleSheetLayoutView="100" workbookViewId="0">
      <selection activeCell="G36" sqref="G36"/>
    </sheetView>
  </sheetViews>
  <sheetFormatPr defaultColWidth="13.21875" defaultRowHeight="24.95" customHeight="1"/>
  <cols>
    <col min="1" max="1" width="17.21875" style="161" customWidth="1"/>
    <col min="2" max="2" width="8.109375" style="108" customWidth="1"/>
    <col min="3" max="3" width="7.109375" style="157" customWidth="1"/>
    <col min="4" max="4" width="4.5546875" style="108" customWidth="1"/>
    <col min="5" max="5" width="13.21875" style="108" customWidth="1"/>
    <col min="6" max="6" width="8.5546875" style="108" customWidth="1"/>
    <col min="7" max="7" width="12.109375" style="108" customWidth="1"/>
    <col min="8" max="8" width="8.21875" style="108" customWidth="1"/>
    <col min="9" max="9" width="11.33203125" style="108" customWidth="1"/>
    <col min="10" max="10" width="9.6640625" style="108" customWidth="1"/>
    <col min="11" max="11" width="12.5546875" style="108" customWidth="1"/>
    <col min="12" max="12" width="6.21875" style="108" customWidth="1"/>
    <col min="13" max="13" width="7.109375" style="103" hidden="1" customWidth="1"/>
    <col min="14" max="238" width="7.109375" style="103" customWidth="1"/>
    <col min="239" max="251" width="8.88671875" style="103" customWidth="1"/>
    <col min="252" max="252" width="17.33203125" style="103" customWidth="1"/>
    <col min="253" max="253" width="6.77734375" style="103" customWidth="1"/>
    <col min="254" max="254" width="7.109375" style="103" customWidth="1"/>
    <col min="255" max="255" width="4.5546875" style="103" customWidth="1"/>
    <col min="256" max="16384" width="13.21875" style="103"/>
  </cols>
  <sheetData>
    <row r="1" spans="1:12" s="96" customFormat="1" ht="24.95" hidden="1" customHeight="1">
      <c r="A1" s="92"/>
      <c r="B1" s="93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s="97" customFormat="1" ht="24.95" hidden="1" customHeight="1">
      <c r="A2" s="523" t="s">
        <v>120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</row>
    <row r="3" spans="1:12" s="101" customFormat="1" ht="24.95" hidden="1" customHeight="1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2" ht="24.95" hidden="1" customHeight="1">
      <c r="A4" s="92"/>
      <c r="B4" s="93"/>
      <c r="C4" s="94"/>
      <c r="D4" s="94"/>
      <c r="E4" s="94"/>
      <c r="F4" s="94"/>
      <c r="G4" s="94"/>
      <c r="H4" s="94"/>
      <c r="I4" s="94"/>
      <c r="J4" s="94"/>
      <c r="K4" s="94"/>
      <c r="L4" s="102"/>
    </row>
    <row r="5" spans="1:12" ht="24.95" hidden="1" customHeight="1">
      <c r="A5" s="92"/>
      <c r="B5" s="93"/>
      <c r="C5" s="94"/>
      <c r="D5" s="94"/>
      <c r="E5" s="94"/>
      <c r="F5" s="104" t="s">
        <v>121</v>
      </c>
      <c r="G5" s="94" t="s">
        <v>220</v>
      </c>
      <c r="H5" s="94" t="s">
        <v>122</v>
      </c>
      <c r="I5" s="524" t="e">
        <f>ROUNDUP(G5*0.3025,-2)</f>
        <v>#VALUE!</v>
      </c>
      <c r="J5" s="524"/>
      <c r="K5" s="94" t="s">
        <v>123</v>
      </c>
      <c r="L5" s="105"/>
    </row>
    <row r="6" spans="1:12" ht="24.95" hidden="1" customHeight="1">
      <c r="A6" s="92"/>
      <c r="B6" s="93"/>
      <c r="C6" s="94"/>
      <c r="D6" s="94"/>
      <c r="E6" s="94"/>
      <c r="F6" s="104"/>
      <c r="G6" s="94"/>
      <c r="H6" s="94"/>
      <c r="I6" s="106"/>
      <c r="J6" s="106"/>
      <c r="K6" s="94"/>
      <c r="L6" s="105"/>
    </row>
    <row r="7" spans="1:12" ht="24.95" hidden="1" customHeight="1">
      <c r="A7" s="92"/>
      <c r="B7" s="93"/>
      <c r="C7" s="94"/>
      <c r="D7" s="107"/>
      <c r="E7" s="104"/>
      <c r="G7" s="109" t="s">
        <v>124</v>
      </c>
      <c r="H7" s="110" t="e">
        <f>#REF!</f>
        <v>#REF!</v>
      </c>
      <c r="I7" s="94" t="s">
        <v>125</v>
      </c>
      <c r="J7" s="111"/>
      <c r="K7" s="105"/>
      <c r="L7" s="105"/>
    </row>
    <row r="8" spans="1:12" ht="24.95" hidden="1" customHeight="1">
      <c r="A8" s="92"/>
      <c r="B8" s="94"/>
      <c r="C8" s="94"/>
      <c r="D8" s="107"/>
      <c r="E8" s="104"/>
      <c r="G8" s="109" t="s">
        <v>126</v>
      </c>
      <c r="H8" s="112">
        <v>3</v>
      </c>
      <c r="I8" s="94" t="s">
        <v>127</v>
      </c>
      <c r="J8" s="110"/>
      <c r="K8" s="105"/>
      <c r="L8" s="105"/>
    </row>
    <row r="9" spans="1:12" ht="24.95" hidden="1" customHeight="1">
      <c r="A9" s="113"/>
      <c r="B9" s="94"/>
      <c r="C9" s="94"/>
      <c r="D9" s="107"/>
      <c r="E9" s="104"/>
      <c r="F9" s="114"/>
      <c r="G9" s="104" t="s">
        <v>128</v>
      </c>
      <c r="H9" s="112">
        <v>1</v>
      </c>
      <c r="I9" s="94" t="s">
        <v>129</v>
      </c>
      <c r="J9" s="115"/>
      <c r="K9" s="105"/>
      <c r="L9" s="105"/>
    </row>
    <row r="10" spans="1:12" ht="24.95" hidden="1" customHeight="1">
      <c r="A10" s="113"/>
      <c r="B10" s="94"/>
      <c r="C10" s="94"/>
      <c r="D10" s="116"/>
      <c r="E10" s="116"/>
      <c r="F10" s="116"/>
      <c r="G10" s="117" t="s">
        <v>130</v>
      </c>
      <c r="H10" s="112">
        <v>1</v>
      </c>
      <c r="I10" s="94" t="s">
        <v>129</v>
      </c>
      <c r="J10" s="118"/>
      <c r="K10" s="116"/>
      <c r="L10" s="105"/>
    </row>
    <row r="11" spans="1:12" s="101" customFormat="1" ht="24.95" hidden="1" customHeight="1">
      <c r="A11" s="113"/>
      <c r="B11" s="119"/>
      <c r="C11" s="94"/>
      <c r="D11" s="116"/>
      <c r="E11" s="116"/>
      <c r="F11" s="116"/>
      <c r="G11" s="116"/>
      <c r="H11" s="116"/>
      <c r="I11" s="116"/>
      <c r="J11" s="116"/>
      <c r="K11" s="116"/>
      <c r="L11" s="105"/>
    </row>
    <row r="12" spans="1:12" ht="24.95" hidden="1" customHeight="1">
      <c r="A12" s="92"/>
      <c r="B12" s="94"/>
      <c r="C12" s="94"/>
      <c r="D12" s="107"/>
      <c r="E12" s="120"/>
      <c r="F12" s="121"/>
      <c r="G12" s="122"/>
      <c r="H12" s="123"/>
      <c r="I12" s="123"/>
      <c r="J12" s="124"/>
      <c r="K12" s="105"/>
      <c r="L12" s="105"/>
    </row>
    <row r="13" spans="1:12" ht="24.95" hidden="1" customHeight="1">
      <c r="A13" s="92"/>
      <c r="B13" s="94"/>
      <c r="C13" s="94"/>
      <c r="D13" s="107"/>
      <c r="E13" s="104"/>
      <c r="F13" s="125"/>
      <c r="G13" s="94"/>
      <c r="H13" s="105"/>
      <c r="I13" s="94"/>
      <c r="J13" s="109"/>
      <c r="K13" s="105"/>
      <c r="L13" s="105"/>
    </row>
    <row r="14" spans="1:12" s="101" customFormat="1" ht="24.95" hidden="1" customHeight="1">
      <c r="A14" s="92"/>
      <c r="B14" s="94"/>
      <c r="C14" s="94"/>
      <c r="D14" s="107"/>
      <c r="E14" s="104"/>
      <c r="F14" s="125"/>
      <c r="G14" s="94"/>
      <c r="H14" s="105"/>
      <c r="I14" s="94"/>
      <c r="J14" s="109"/>
      <c r="K14" s="105"/>
      <c r="L14" s="105"/>
    </row>
    <row r="15" spans="1:12" ht="24.95" hidden="1" customHeight="1">
      <c r="A15" s="92"/>
      <c r="B15" s="94"/>
      <c r="C15" s="94"/>
      <c r="D15" s="107"/>
      <c r="E15" s="104"/>
      <c r="F15" s="94"/>
      <c r="G15" s="94"/>
      <c r="H15" s="126"/>
      <c r="I15" s="94"/>
      <c r="J15" s="105"/>
      <c r="K15" s="105"/>
      <c r="L15" s="105"/>
    </row>
    <row r="16" spans="1:12" ht="24.95" hidden="1" customHeight="1">
      <c r="A16" s="113"/>
      <c r="B16" s="94"/>
      <c r="C16" s="94"/>
      <c r="D16" s="107"/>
      <c r="E16" s="104"/>
      <c r="F16" s="94"/>
      <c r="G16" s="94"/>
      <c r="H16" s="94"/>
      <c r="I16" s="94"/>
      <c r="J16" s="127"/>
      <c r="K16" s="127"/>
      <c r="L16" s="127"/>
    </row>
    <row r="17" spans="1:12" ht="24.95" hidden="1" customHeight="1">
      <c r="A17" s="128"/>
      <c r="B17" s="129" t="s">
        <v>131</v>
      </c>
      <c r="C17" s="525" t="e">
        <v>#REF!</v>
      </c>
      <c r="D17" s="525"/>
      <c r="E17" s="525"/>
      <c r="F17" s="525"/>
      <c r="G17" s="130" t="s">
        <v>132</v>
      </c>
      <c r="H17" s="526" t="e">
        <f>#REF!</f>
        <v>#REF!</v>
      </c>
      <c r="I17" s="526"/>
      <c r="J17" s="526"/>
      <c r="K17" s="131" t="s">
        <v>133</v>
      </c>
      <c r="L17" s="132"/>
    </row>
    <row r="18" spans="1:12" s="101" customFormat="1" ht="24.95" hidden="1" customHeight="1">
      <c r="A18" s="133"/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</row>
    <row r="19" spans="1:12" s="101" customFormat="1" ht="24.95" customHeight="1">
      <c r="A19" s="281" t="s">
        <v>401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</row>
    <row r="20" spans="1:12" ht="24.95" customHeight="1">
      <c r="A20" s="527" t="s">
        <v>134</v>
      </c>
      <c r="B20" s="528" t="s">
        <v>76</v>
      </c>
      <c r="C20" s="528" t="s">
        <v>78</v>
      </c>
      <c r="D20" s="528" t="s">
        <v>77</v>
      </c>
      <c r="E20" s="528" t="s">
        <v>135</v>
      </c>
      <c r="F20" s="528" t="s">
        <v>101</v>
      </c>
      <c r="G20" s="528"/>
      <c r="H20" s="528" t="s">
        <v>102</v>
      </c>
      <c r="I20" s="528"/>
      <c r="J20" s="528" t="s">
        <v>136</v>
      </c>
      <c r="K20" s="528"/>
      <c r="L20" s="528" t="s">
        <v>137</v>
      </c>
    </row>
    <row r="21" spans="1:12" ht="24.95" customHeight="1">
      <c r="A21" s="527"/>
      <c r="B21" s="528"/>
      <c r="C21" s="528"/>
      <c r="D21" s="528"/>
      <c r="E21" s="528"/>
      <c r="F21" s="135" t="s">
        <v>79</v>
      </c>
      <c r="G21" s="135" t="s">
        <v>138</v>
      </c>
      <c r="H21" s="135" t="s">
        <v>79</v>
      </c>
      <c r="I21" s="135" t="s">
        <v>138</v>
      </c>
      <c r="J21" s="135" t="s">
        <v>79</v>
      </c>
      <c r="K21" s="135" t="s">
        <v>138</v>
      </c>
      <c r="L21" s="528"/>
    </row>
    <row r="22" spans="1:12" ht="21" customHeight="1">
      <c r="A22" s="136"/>
      <c r="B22" s="137"/>
      <c r="C22" s="138"/>
      <c r="D22" s="137"/>
      <c r="E22" s="137"/>
      <c r="F22" s="139"/>
      <c r="G22" s="137"/>
      <c r="H22" s="137"/>
      <c r="I22" s="137"/>
      <c r="J22" s="137"/>
      <c r="K22" s="137"/>
      <c r="L22" s="140"/>
    </row>
    <row r="23" spans="1:12" ht="21" customHeight="1">
      <c r="A23" s="141" t="s">
        <v>218</v>
      </c>
      <c r="B23" s="137"/>
      <c r="C23" s="138"/>
      <c r="D23" s="137"/>
      <c r="E23" s="137"/>
      <c r="F23" s="139"/>
      <c r="G23" s="137"/>
      <c r="H23" s="137"/>
      <c r="I23" s="137"/>
      <c r="J23" s="137"/>
      <c r="K23" s="137"/>
      <c r="L23" s="140"/>
    </row>
    <row r="24" spans="1:12" ht="21" customHeight="1">
      <c r="A24" s="141" t="s">
        <v>139</v>
      </c>
      <c r="B24" s="142"/>
      <c r="C24" s="143"/>
      <c r="D24" s="142"/>
      <c r="E24" s="142"/>
      <c r="F24" s="144"/>
      <c r="G24" s="142"/>
      <c r="H24" s="142"/>
      <c r="I24" s="142"/>
      <c r="J24" s="142"/>
      <c r="K24" s="142"/>
      <c r="L24" s="145"/>
    </row>
    <row r="25" spans="1:12" ht="21" customHeight="1">
      <c r="A25" s="146" t="s">
        <v>140</v>
      </c>
      <c r="B25" s="147"/>
      <c r="C25" s="224">
        <v>2</v>
      </c>
      <c r="D25" s="149" t="s">
        <v>269</v>
      </c>
      <c r="E25" s="149"/>
      <c r="F25" s="150"/>
      <c r="G25" s="149"/>
      <c r="H25" s="149"/>
      <c r="I25" s="149"/>
      <c r="J25" s="149"/>
      <c r="K25" s="149"/>
      <c r="L25" s="145"/>
    </row>
    <row r="26" spans="1:12" ht="21" customHeight="1">
      <c r="A26" s="197" t="s">
        <v>141</v>
      </c>
      <c r="B26" s="149" t="s">
        <v>275</v>
      </c>
      <c r="C26" s="151">
        <v>2</v>
      </c>
      <c r="D26" s="149" t="s">
        <v>142</v>
      </c>
      <c r="E26" s="149"/>
      <c r="F26" s="150"/>
      <c r="G26" s="149"/>
      <c r="H26" s="150"/>
      <c r="I26" s="149"/>
      <c r="J26" s="150"/>
      <c r="K26" s="149"/>
      <c r="L26" s="145" t="s">
        <v>195</v>
      </c>
    </row>
    <row r="27" spans="1:12" ht="21" customHeight="1">
      <c r="A27" s="197" t="s">
        <v>143</v>
      </c>
      <c r="B27" s="149" t="s">
        <v>275</v>
      </c>
      <c r="C27" s="151">
        <v>4</v>
      </c>
      <c r="D27" s="149" t="s">
        <v>142</v>
      </c>
      <c r="E27" s="149"/>
      <c r="F27" s="150"/>
      <c r="G27" s="149"/>
      <c r="H27" s="150"/>
      <c r="I27" s="149"/>
      <c r="J27" s="150"/>
      <c r="K27" s="149"/>
      <c r="L27" s="145" t="s">
        <v>196</v>
      </c>
    </row>
    <row r="28" spans="1:12" ht="21" customHeight="1">
      <c r="A28" s="197" t="s">
        <v>144</v>
      </c>
      <c r="B28" s="149" t="s">
        <v>275</v>
      </c>
      <c r="C28" s="151">
        <v>4</v>
      </c>
      <c r="D28" s="149" t="s">
        <v>142</v>
      </c>
      <c r="E28" s="149"/>
      <c r="F28" s="150"/>
      <c r="G28" s="149"/>
      <c r="H28" s="150"/>
      <c r="I28" s="149"/>
      <c r="J28" s="150"/>
      <c r="K28" s="149"/>
      <c r="L28" s="145" t="s">
        <v>197</v>
      </c>
    </row>
    <row r="29" spans="1:12" s="101" customFormat="1" ht="21" customHeight="1">
      <c r="A29" s="197" t="s">
        <v>145</v>
      </c>
      <c r="B29" s="149" t="s">
        <v>275</v>
      </c>
      <c r="C29" s="151">
        <v>6</v>
      </c>
      <c r="D29" s="149" t="s">
        <v>142</v>
      </c>
      <c r="E29" s="149"/>
      <c r="F29" s="150"/>
      <c r="G29" s="149"/>
      <c r="H29" s="150"/>
      <c r="I29" s="149"/>
      <c r="J29" s="150"/>
      <c r="K29" s="149"/>
      <c r="L29" s="145" t="s">
        <v>198</v>
      </c>
    </row>
    <row r="30" spans="1:12" s="101" customFormat="1" ht="21" customHeight="1">
      <c r="A30" s="197" t="s">
        <v>146</v>
      </c>
      <c r="B30" s="149" t="s">
        <v>275</v>
      </c>
      <c r="C30" s="151">
        <v>4</v>
      </c>
      <c r="D30" s="149" t="s">
        <v>142</v>
      </c>
      <c r="E30" s="149"/>
      <c r="F30" s="150"/>
      <c r="G30" s="149"/>
      <c r="H30" s="150"/>
      <c r="I30" s="149"/>
      <c r="J30" s="150"/>
      <c r="K30" s="149"/>
      <c r="L30" s="145" t="s">
        <v>199</v>
      </c>
    </row>
    <row r="31" spans="1:12" s="101" customFormat="1" ht="21" customHeight="1">
      <c r="A31" s="141" t="s">
        <v>147</v>
      </c>
      <c r="B31" s="142"/>
      <c r="C31" s="143"/>
      <c r="D31" s="142"/>
      <c r="E31" s="142"/>
      <c r="F31" s="144"/>
      <c r="G31" s="142"/>
      <c r="H31" s="142"/>
      <c r="I31" s="142"/>
      <c r="J31" s="142"/>
      <c r="K31" s="142"/>
      <c r="L31" s="145"/>
    </row>
    <row r="32" spans="1:12" ht="21" customHeight="1">
      <c r="A32" s="197" t="s">
        <v>212</v>
      </c>
      <c r="B32" s="149"/>
      <c r="C32" s="149">
        <v>24</v>
      </c>
      <c r="D32" s="149" t="s">
        <v>148</v>
      </c>
      <c r="E32" s="149"/>
      <c r="F32" s="150"/>
      <c r="G32" s="149"/>
      <c r="H32" s="150"/>
      <c r="I32" s="149"/>
      <c r="J32" s="150"/>
      <c r="K32" s="149"/>
      <c r="L32" s="145" t="s">
        <v>200</v>
      </c>
    </row>
    <row r="33" spans="1:12" ht="21" customHeight="1">
      <c r="A33" s="141" t="s">
        <v>210</v>
      </c>
      <c r="B33" s="142"/>
      <c r="C33" s="143"/>
      <c r="D33" s="142"/>
      <c r="E33" s="142"/>
      <c r="F33" s="144"/>
      <c r="G33" s="142"/>
      <c r="H33" s="142"/>
      <c r="I33" s="142"/>
      <c r="J33" s="142"/>
      <c r="K33" s="142"/>
      <c r="L33" s="145"/>
    </row>
    <row r="34" spans="1:12" ht="21" customHeight="1">
      <c r="A34" s="197" t="s">
        <v>272</v>
      </c>
      <c r="B34" s="149"/>
      <c r="C34" s="151">
        <v>2</v>
      </c>
      <c r="D34" s="149" t="s">
        <v>148</v>
      </c>
      <c r="E34" s="149"/>
      <c r="F34" s="150"/>
      <c r="G34" s="149"/>
      <c r="H34" s="150"/>
      <c r="I34" s="149"/>
      <c r="J34" s="150"/>
      <c r="K34" s="149"/>
      <c r="L34" s="145" t="s">
        <v>201</v>
      </c>
    </row>
    <row r="35" spans="1:12" ht="21" customHeight="1">
      <c r="A35" s="202" t="s">
        <v>271</v>
      </c>
      <c r="B35" s="149"/>
      <c r="C35" s="151">
        <v>2</v>
      </c>
      <c r="D35" s="149" t="s">
        <v>148</v>
      </c>
      <c r="E35" s="149"/>
      <c r="F35" s="150"/>
      <c r="G35" s="149"/>
      <c r="H35" s="150"/>
      <c r="I35" s="149"/>
      <c r="J35" s="150"/>
      <c r="K35" s="149"/>
      <c r="L35" s="145" t="s">
        <v>202</v>
      </c>
    </row>
    <row r="36" spans="1:12" ht="21" customHeight="1">
      <c r="A36" s="202" t="s">
        <v>267</v>
      </c>
      <c r="B36" s="149"/>
      <c r="C36" s="151">
        <v>2</v>
      </c>
      <c r="D36" s="149" t="s">
        <v>189</v>
      </c>
      <c r="E36" s="149"/>
      <c r="F36" s="150"/>
      <c r="G36" s="149"/>
      <c r="H36" s="150"/>
      <c r="I36" s="149"/>
      <c r="J36" s="150"/>
      <c r="K36" s="149"/>
      <c r="L36" s="145" t="s">
        <v>203</v>
      </c>
    </row>
    <row r="37" spans="1:12" ht="21" customHeight="1">
      <c r="A37" s="141" t="s">
        <v>211</v>
      </c>
      <c r="B37" s="142"/>
      <c r="C37" s="143"/>
      <c r="D37" s="142"/>
      <c r="E37" s="142"/>
      <c r="F37" s="144"/>
      <c r="G37" s="142"/>
      <c r="H37" s="142"/>
      <c r="I37" s="142"/>
      <c r="J37" s="142"/>
      <c r="K37" s="142"/>
      <c r="L37" s="145"/>
    </row>
    <row r="38" spans="1:12" ht="21" customHeight="1">
      <c r="A38" s="202" t="s">
        <v>149</v>
      </c>
      <c r="B38" s="149"/>
      <c r="C38" s="151">
        <v>2</v>
      </c>
      <c r="D38" s="149" t="s">
        <v>148</v>
      </c>
      <c r="E38" s="149"/>
      <c r="F38" s="150"/>
      <c r="G38" s="149"/>
      <c r="H38" s="149"/>
      <c r="I38" s="149"/>
      <c r="J38" s="149"/>
      <c r="K38" s="149"/>
      <c r="L38" s="145" t="s">
        <v>205</v>
      </c>
    </row>
    <row r="39" spans="1:12" s="152" customFormat="1" ht="21" customHeight="1">
      <c r="A39" s="202" t="s">
        <v>292</v>
      </c>
      <c r="B39" s="149"/>
      <c r="C39" s="151">
        <v>2</v>
      </c>
      <c r="D39" s="149" t="s">
        <v>148</v>
      </c>
      <c r="E39" s="149"/>
      <c r="F39" s="150"/>
      <c r="G39" s="149"/>
      <c r="H39" s="149"/>
      <c r="I39" s="149"/>
      <c r="J39" s="149"/>
      <c r="K39" s="149"/>
      <c r="L39" s="226" t="s">
        <v>268</v>
      </c>
    </row>
    <row r="40" spans="1:12" s="152" customFormat="1" ht="21" customHeight="1">
      <c r="A40" s="202" t="s">
        <v>293</v>
      </c>
      <c r="B40" s="149"/>
      <c r="C40" s="151">
        <v>2</v>
      </c>
      <c r="D40" s="149" t="s">
        <v>148</v>
      </c>
      <c r="E40" s="149"/>
      <c r="F40" s="150"/>
      <c r="G40" s="149"/>
      <c r="H40" s="149"/>
      <c r="I40" s="149"/>
      <c r="J40" s="149"/>
      <c r="K40" s="149"/>
      <c r="L40" s="226" t="s">
        <v>268</v>
      </c>
    </row>
    <row r="41" spans="1:12" s="152" customFormat="1" ht="21" customHeight="1">
      <c r="A41" s="202" t="s">
        <v>294</v>
      </c>
      <c r="B41" s="149"/>
      <c r="C41" s="151">
        <v>2</v>
      </c>
      <c r="D41" s="149" t="s">
        <v>148</v>
      </c>
      <c r="E41" s="149"/>
      <c r="F41" s="150"/>
      <c r="G41" s="149"/>
      <c r="H41" s="149"/>
      <c r="I41" s="149"/>
      <c r="J41" s="149"/>
      <c r="K41" s="149"/>
      <c r="L41" s="226" t="s">
        <v>268</v>
      </c>
    </row>
    <row r="42" spans="1:12" s="152" customFormat="1" ht="21" customHeight="1">
      <c r="A42" s="202" t="s">
        <v>295</v>
      </c>
      <c r="B42" s="149"/>
      <c r="C42" s="151">
        <v>2</v>
      </c>
      <c r="D42" s="149" t="s">
        <v>148</v>
      </c>
      <c r="E42" s="149"/>
      <c r="F42" s="150"/>
      <c r="G42" s="149"/>
      <c r="H42" s="149"/>
      <c r="I42" s="149"/>
      <c r="J42" s="149"/>
      <c r="K42" s="149"/>
      <c r="L42" s="226" t="s">
        <v>268</v>
      </c>
    </row>
    <row r="43" spans="1:12" s="152" customFormat="1" ht="21" customHeight="1">
      <c r="A43" s="202" t="s">
        <v>296</v>
      </c>
      <c r="B43" s="149"/>
      <c r="C43" s="151">
        <v>2</v>
      </c>
      <c r="D43" s="149" t="s">
        <v>148</v>
      </c>
      <c r="E43" s="149"/>
      <c r="F43" s="150"/>
      <c r="G43" s="149"/>
      <c r="H43" s="149"/>
      <c r="I43" s="149"/>
      <c r="J43" s="203"/>
      <c r="K43" s="204"/>
      <c r="L43" s="226" t="s">
        <v>268</v>
      </c>
    </row>
    <row r="44" spans="1:12" s="152" customFormat="1" ht="21" customHeight="1">
      <c r="A44" s="225" t="s">
        <v>297</v>
      </c>
      <c r="B44" s="149"/>
      <c r="C44" s="151">
        <v>2</v>
      </c>
      <c r="D44" s="149" t="s">
        <v>148</v>
      </c>
      <c r="E44" s="149"/>
      <c r="F44" s="150"/>
      <c r="G44" s="149"/>
      <c r="H44" s="149"/>
      <c r="I44" s="149"/>
      <c r="J44" s="203"/>
      <c r="K44" s="204"/>
      <c r="L44" s="226" t="s">
        <v>268</v>
      </c>
    </row>
    <row r="45" spans="1:12" s="152" customFormat="1" ht="21" customHeight="1">
      <c r="A45" s="153" t="s">
        <v>150</v>
      </c>
      <c r="B45" s="142"/>
      <c r="C45" s="143"/>
      <c r="D45" s="142"/>
      <c r="E45" s="142"/>
      <c r="F45" s="144"/>
      <c r="G45" s="142"/>
      <c r="H45" s="142"/>
      <c r="I45" s="142"/>
      <c r="J45" s="142"/>
      <c r="K45" s="142"/>
      <c r="L45" s="145" t="s">
        <v>194</v>
      </c>
    </row>
    <row r="46" spans="1:12" ht="21" customHeight="1">
      <c r="A46" s="141" t="s">
        <v>219</v>
      </c>
      <c r="B46" s="142"/>
      <c r="C46" s="143"/>
      <c r="D46" s="142"/>
      <c r="E46" s="142"/>
      <c r="F46" s="144"/>
      <c r="G46" s="142"/>
      <c r="H46" s="142"/>
      <c r="I46" s="149"/>
      <c r="J46" s="142"/>
      <c r="K46" s="142"/>
      <c r="L46" s="145"/>
    </row>
    <row r="47" spans="1:12" ht="21" customHeight="1">
      <c r="A47" s="141" t="s">
        <v>213</v>
      </c>
      <c r="B47" s="142"/>
      <c r="C47" s="151">
        <v>1</v>
      </c>
      <c r="D47" s="190" t="s">
        <v>193</v>
      </c>
      <c r="E47" s="190"/>
      <c r="F47" s="191"/>
      <c r="G47" s="190"/>
      <c r="H47" s="142"/>
      <c r="I47" s="149"/>
      <c r="J47" s="142"/>
      <c r="K47" s="142"/>
      <c r="L47" s="145" t="s">
        <v>206</v>
      </c>
    </row>
    <row r="48" spans="1:12" ht="21" customHeight="1">
      <c r="A48" s="141" t="s">
        <v>214</v>
      </c>
      <c r="B48" s="142"/>
      <c r="C48" s="151">
        <v>1</v>
      </c>
      <c r="D48" s="149" t="s">
        <v>129</v>
      </c>
      <c r="E48" s="190"/>
      <c r="F48" s="150"/>
      <c r="G48" s="149"/>
      <c r="H48" s="144"/>
      <c r="I48" s="149"/>
      <c r="J48" s="144"/>
      <c r="K48" s="149"/>
      <c r="L48" s="145" t="s">
        <v>207</v>
      </c>
    </row>
    <row r="49" spans="1:13" ht="21" customHeight="1">
      <c r="A49" s="141" t="s">
        <v>270</v>
      </c>
      <c r="B49" s="142"/>
      <c r="C49" s="151">
        <v>5</v>
      </c>
      <c r="D49" s="149" t="s">
        <v>151</v>
      </c>
      <c r="E49" s="190"/>
      <c r="F49" s="144"/>
      <c r="G49" s="149"/>
      <c r="H49" s="144"/>
      <c r="I49" s="149"/>
      <c r="J49" s="150"/>
      <c r="K49" s="149"/>
      <c r="L49" s="145" t="s">
        <v>208</v>
      </c>
    </row>
    <row r="50" spans="1:13" ht="21" customHeight="1">
      <c r="A50" s="153" t="s">
        <v>217</v>
      </c>
      <c r="B50" s="142"/>
      <c r="C50" s="143"/>
      <c r="D50" s="142"/>
      <c r="E50" s="142"/>
      <c r="F50" s="144"/>
      <c r="G50" s="142"/>
      <c r="H50" s="142"/>
      <c r="I50" s="142"/>
      <c r="J50" s="142"/>
      <c r="K50" s="142"/>
      <c r="L50" s="154"/>
    </row>
    <row r="51" spans="1:13" ht="21" customHeight="1">
      <c r="A51" s="153" t="s">
        <v>215</v>
      </c>
      <c r="B51" s="142"/>
      <c r="C51" s="143"/>
      <c r="D51" s="142"/>
      <c r="E51" s="142"/>
      <c r="F51" s="144"/>
      <c r="G51" s="142"/>
      <c r="H51" s="142"/>
      <c r="I51" s="142"/>
      <c r="J51" s="142"/>
      <c r="K51" s="142"/>
      <c r="L51" s="154"/>
      <c r="M51" s="455">
        <v>78.130600000000001</v>
      </c>
    </row>
    <row r="52" spans="1:13" ht="21" customHeight="1">
      <c r="A52" s="199"/>
      <c r="B52" s="142"/>
      <c r="C52" s="143"/>
      <c r="D52" s="142"/>
      <c r="E52" s="142"/>
      <c r="F52" s="144"/>
      <c r="G52" s="142"/>
      <c r="H52" s="142"/>
      <c r="I52" s="142"/>
      <c r="J52" s="142"/>
      <c r="K52" s="142"/>
      <c r="L52" s="154"/>
      <c r="M52" s="103">
        <v>-11</v>
      </c>
    </row>
    <row r="53" spans="1:13" ht="21" customHeight="1">
      <c r="A53" s="199"/>
      <c r="B53" s="142"/>
      <c r="C53" s="143"/>
      <c r="D53" s="142"/>
      <c r="E53" s="142"/>
      <c r="F53" s="144"/>
      <c r="G53" s="142"/>
      <c r="H53" s="142"/>
      <c r="I53" s="142"/>
      <c r="J53" s="142"/>
      <c r="K53" s="142"/>
      <c r="L53" s="154"/>
    </row>
    <row r="54" spans="1:13" ht="21" customHeight="1">
      <c r="A54" s="199"/>
      <c r="B54" s="142"/>
      <c r="C54" s="143"/>
      <c r="D54" s="142"/>
      <c r="E54" s="142"/>
      <c r="F54" s="144"/>
      <c r="G54" s="142"/>
      <c r="H54" s="142"/>
      <c r="I54" s="142"/>
      <c r="J54" s="142"/>
      <c r="K54" s="142"/>
      <c r="L54" s="154"/>
    </row>
    <row r="55" spans="1:13" ht="21" customHeight="1">
      <c r="A55" s="184" t="s">
        <v>216</v>
      </c>
      <c r="B55" s="141"/>
      <c r="C55" s="143"/>
      <c r="D55" s="142"/>
      <c r="E55" s="142"/>
      <c r="F55" s="144"/>
      <c r="G55" s="142"/>
      <c r="H55" s="142"/>
      <c r="I55" s="142"/>
      <c r="J55" s="142"/>
      <c r="K55" s="142"/>
      <c r="L55" s="154"/>
    </row>
    <row r="56" spans="1:13" ht="21" customHeight="1">
      <c r="A56" s="184"/>
      <c r="B56" s="141"/>
      <c r="C56" s="143"/>
      <c r="D56" s="142"/>
      <c r="E56" s="142"/>
      <c r="F56" s="144"/>
      <c r="G56" s="142"/>
      <c r="H56" s="142"/>
      <c r="I56" s="142"/>
      <c r="J56" s="142"/>
      <c r="K56" s="142"/>
      <c r="L56" s="154"/>
    </row>
    <row r="57" spans="1:13" ht="21" customHeight="1">
      <c r="A57" s="184"/>
      <c r="B57" s="141"/>
      <c r="C57" s="143"/>
      <c r="D57" s="142"/>
      <c r="E57" s="142"/>
      <c r="F57" s="144"/>
      <c r="G57" s="142"/>
      <c r="H57" s="142"/>
      <c r="I57" s="142"/>
      <c r="J57" s="142"/>
      <c r="K57" s="142"/>
      <c r="L57" s="154"/>
    </row>
    <row r="58" spans="1:13" ht="21" customHeight="1">
      <c r="A58" s="184"/>
      <c r="B58" s="141"/>
      <c r="C58" s="143"/>
      <c r="D58" s="142"/>
      <c r="E58" s="142"/>
      <c r="F58" s="144"/>
      <c r="G58" s="142"/>
      <c r="H58" s="142"/>
      <c r="I58" s="142"/>
      <c r="J58" s="142"/>
      <c r="K58" s="142"/>
      <c r="L58" s="154"/>
    </row>
    <row r="59" spans="1:13" ht="21" customHeight="1">
      <c r="A59" s="184"/>
      <c r="B59" s="141"/>
      <c r="C59" s="143"/>
      <c r="D59" s="142"/>
      <c r="E59" s="142"/>
      <c r="F59" s="144"/>
      <c r="G59" s="142"/>
      <c r="H59" s="142"/>
      <c r="I59" s="142"/>
      <c r="J59" s="142"/>
      <c r="K59" s="142"/>
      <c r="L59" s="154"/>
    </row>
    <row r="60" spans="1:13" ht="21" customHeight="1">
      <c r="A60" s="155" t="s">
        <v>152</v>
      </c>
      <c r="B60" s="149"/>
      <c r="C60" s="148"/>
      <c r="D60" s="149"/>
      <c r="E60" s="149"/>
      <c r="F60" s="150"/>
      <c r="G60" s="149"/>
      <c r="H60" s="149"/>
      <c r="I60" s="149"/>
      <c r="J60" s="149"/>
      <c r="K60" s="149"/>
      <c r="L60" s="149"/>
    </row>
    <row r="61" spans="1:13" s="168" customFormat="1" ht="21" customHeight="1">
      <c r="A61" s="163" t="s">
        <v>238</v>
      </c>
      <c r="B61" s="164" t="s">
        <v>153</v>
      </c>
      <c r="C61" s="165"/>
      <c r="D61" s="166"/>
      <c r="E61" s="166"/>
      <c r="F61" s="167"/>
      <c r="G61" s="166"/>
      <c r="H61" s="166"/>
      <c r="I61" s="166"/>
      <c r="J61" s="166"/>
      <c r="K61" s="166"/>
      <c r="L61" s="166"/>
    </row>
    <row r="62" spans="1:13" s="168" customFormat="1" ht="21" customHeight="1">
      <c r="A62" s="214" t="s">
        <v>221</v>
      </c>
      <c r="B62" s="213"/>
      <c r="C62" s="212">
        <v>0.18</v>
      </c>
      <c r="D62" s="206" t="s">
        <v>19</v>
      </c>
      <c r="E62" s="166"/>
      <c r="F62" s="211"/>
      <c r="G62" s="166"/>
      <c r="H62" s="210"/>
      <c r="I62" s="210"/>
      <c r="J62" s="210"/>
      <c r="K62" s="210"/>
      <c r="L62" s="166"/>
    </row>
    <row r="63" spans="1:13" s="168" customFormat="1" ht="21" customHeight="1">
      <c r="A63" s="214" t="s">
        <v>222</v>
      </c>
      <c r="B63" s="206"/>
      <c r="C63" s="212">
        <v>0.35</v>
      </c>
      <c r="D63" s="206" t="s">
        <v>19</v>
      </c>
      <c r="E63" s="166"/>
      <c r="F63" s="211"/>
      <c r="G63" s="166"/>
      <c r="H63" s="211"/>
      <c r="I63" s="211"/>
      <c r="J63" s="211"/>
      <c r="K63" s="166"/>
      <c r="L63" s="166"/>
    </row>
    <row r="64" spans="1:13" s="168" customFormat="1" ht="21" customHeight="1">
      <c r="A64" s="214" t="s">
        <v>44</v>
      </c>
      <c r="B64" s="206"/>
      <c r="C64" s="212">
        <v>0.25</v>
      </c>
      <c r="D64" s="206" t="s">
        <v>19</v>
      </c>
      <c r="E64" s="166"/>
      <c r="F64" s="211"/>
      <c r="G64" s="166"/>
      <c r="H64" s="211"/>
      <c r="I64" s="211"/>
      <c r="J64" s="211"/>
      <c r="K64" s="166"/>
      <c r="L64" s="166"/>
    </row>
    <row r="65" spans="1:15" s="168" customFormat="1" ht="21" customHeight="1">
      <c r="A65" s="214" t="s">
        <v>45</v>
      </c>
      <c r="B65" s="206"/>
      <c r="C65" s="212">
        <v>0.35</v>
      </c>
      <c r="D65" s="206" t="s">
        <v>19</v>
      </c>
      <c r="E65" s="166"/>
      <c r="F65" s="211"/>
      <c r="G65" s="166"/>
      <c r="H65" s="211"/>
      <c r="I65" s="211"/>
      <c r="J65" s="211"/>
      <c r="K65" s="166"/>
      <c r="L65" s="166"/>
    </row>
    <row r="66" spans="1:15" s="168" customFormat="1" ht="21" customHeight="1">
      <c r="A66" s="214" t="s">
        <v>223</v>
      </c>
      <c r="B66" s="206" t="s">
        <v>224</v>
      </c>
      <c r="C66" s="212">
        <v>0.01</v>
      </c>
      <c r="D66" s="206" t="s">
        <v>158</v>
      </c>
      <c r="E66" s="166"/>
      <c r="F66" s="211"/>
      <c r="G66" s="211"/>
      <c r="H66" s="211"/>
      <c r="I66" s="166"/>
      <c r="J66" s="211"/>
      <c r="K66" s="211"/>
      <c r="L66" s="166"/>
      <c r="N66" s="211"/>
      <c r="O66" s="343"/>
    </row>
    <row r="67" spans="1:15" s="168" customFormat="1" ht="21" customHeight="1">
      <c r="A67" s="214" t="s">
        <v>225</v>
      </c>
      <c r="B67" s="206" t="s">
        <v>226</v>
      </c>
      <c r="C67" s="209">
        <v>2.5000000000000001E-2</v>
      </c>
      <c r="D67" s="206" t="s">
        <v>158</v>
      </c>
      <c r="E67" s="166"/>
      <c r="F67" s="211"/>
      <c r="G67" s="211"/>
      <c r="H67" s="211"/>
      <c r="I67" s="166"/>
      <c r="J67" s="211"/>
      <c r="K67" s="211"/>
      <c r="L67" s="166"/>
      <c r="N67" s="211"/>
      <c r="O67" s="343"/>
    </row>
    <row r="68" spans="1:15" s="168" customFormat="1" ht="21" customHeight="1">
      <c r="A68" s="214" t="s">
        <v>227</v>
      </c>
      <c r="B68" s="206" t="s">
        <v>226</v>
      </c>
      <c r="C68" s="212">
        <v>0.01</v>
      </c>
      <c r="D68" s="206" t="s">
        <v>158</v>
      </c>
      <c r="E68" s="166"/>
      <c r="F68" s="211"/>
      <c r="G68" s="211"/>
      <c r="H68" s="211"/>
      <c r="I68" s="166"/>
      <c r="J68" s="211"/>
      <c r="K68" s="211"/>
      <c r="L68" s="166"/>
      <c r="N68" s="211"/>
      <c r="O68" s="343"/>
    </row>
    <row r="69" spans="1:15" s="168" customFormat="1" ht="21" customHeight="1">
      <c r="A69" s="214" t="s">
        <v>228</v>
      </c>
      <c r="B69" s="206" t="s">
        <v>226</v>
      </c>
      <c r="C69" s="212">
        <v>0.01</v>
      </c>
      <c r="D69" s="206" t="s">
        <v>158</v>
      </c>
      <c r="E69" s="166"/>
      <c r="F69" s="211"/>
      <c r="G69" s="211"/>
      <c r="H69" s="211"/>
      <c r="I69" s="166"/>
      <c r="J69" s="211"/>
      <c r="K69" s="211"/>
      <c r="L69" s="166"/>
      <c r="N69" s="211"/>
      <c r="O69" s="343"/>
    </row>
    <row r="70" spans="1:15" s="168" customFormat="1" ht="21" customHeight="1">
      <c r="A70" s="214" t="s">
        <v>229</v>
      </c>
      <c r="B70" s="206" t="s">
        <v>230</v>
      </c>
      <c r="C70" s="212">
        <v>0.01</v>
      </c>
      <c r="D70" s="206" t="s">
        <v>158</v>
      </c>
      <c r="E70" s="166"/>
      <c r="F70" s="211"/>
      <c r="G70" s="211"/>
      <c r="H70" s="211"/>
      <c r="I70" s="166"/>
      <c r="J70" s="211"/>
      <c r="K70" s="211"/>
      <c r="L70" s="166"/>
      <c r="N70" s="211"/>
      <c r="O70" s="343"/>
    </row>
    <row r="71" spans="1:15" s="168" customFormat="1" ht="21" customHeight="1">
      <c r="A71" s="214" t="s">
        <v>231</v>
      </c>
      <c r="B71" s="206"/>
      <c r="C71" s="208">
        <v>7.7</v>
      </c>
      <c r="D71" s="206" t="s">
        <v>232</v>
      </c>
      <c r="E71" s="166"/>
      <c r="F71" s="211"/>
      <c r="G71" s="211"/>
      <c r="H71" s="211"/>
      <c r="I71" s="166"/>
      <c r="J71" s="211"/>
      <c r="K71" s="211"/>
      <c r="L71" s="166"/>
      <c r="N71" s="211"/>
      <c r="O71" s="343"/>
    </row>
    <row r="72" spans="1:15" s="168" customFormat="1" ht="21" customHeight="1">
      <c r="A72" s="214" t="s">
        <v>233</v>
      </c>
      <c r="B72" s="206" t="s">
        <v>234</v>
      </c>
      <c r="C72" s="208">
        <v>16</v>
      </c>
      <c r="D72" s="206" t="s">
        <v>159</v>
      </c>
      <c r="E72" s="166"/>
      <c r="F72" s="211"/>
      <c r="G72" s="211"/>
      <c r="H72" s="211"/>
      <c r="I72" s="166"/>
      <c r="J72" s="211"/>
      <c r="K72" s="211"/>
      <c r="L72" s="166"/>
      <c r="N72" s="211"/>
      <c r="O72" s="343"/>
    </row>
    <row r="73" spans="1:15" s="168" customFormat="1" ht="21" customHeight="1">
      <c r="A73" s="214" t="s">
        <v>235</v>
      </c>
      <c r="B73" s="206" t="s">
        <v>236</v>
      </c>
      <c r="C73" s="212">
        <v>1.33</v>
      </c>
      <c r="D73" s="206" t="s">
        <v>237</v>
      </c>
      <c r="E73" s="166"/>
      <c r="F73" s="211"/>
      <c r="G73" s="211"/>
      <c r="H73" s="211"/>
      <c r="I73" s="211"/>
      <c r="J73" s="211"/>
      <c r="K73" s="211"/>
      <c r="L73" s="166"/>
      <c r="N73" s="211"/>
      <c r="O73" s="343"/>
    </row>
    <row r="74" spans="1:15" s="168" customFormat="1" ht="21" customHeight="1">
      <c r="A74" s="169"/>
      <c r="B74" s="170"/>
      <c r="C74" s="165"/>
      <c r="D74" s="165"/>
      <c r="E74" s="166"/>
      <c r="F74" s="172"/>
      <c r="G74" s="166"/>
      <c r="H74" s="172"/>
      <c r="I74" s="166"/>
      <c r="J74" s="171"/>
      <c r="K74" s="166"/>
      <c r="L74" s="166"/>
    </row>
    <row r="75" spans="1:15" s="168" customFormat="1" ht="21" customHeight="1">
      <c r="A75" s="198"/>
      <c r="B75" s="198"/>
      <c r="C75" s="198"/>
      <c r="D75" s="198"/>
      <c r="E75" s="198"/>
      <c r="F75" s="198"/>
      <c r="G75" s="198"/>
      <c r="H75" s="198"/>
      <c r="I75" s="198"/>
      <c r="J75" s="198"/>
      <c r="K75" s="198"/>
      <c r="L75" s="198"/>
    </row>
    <row r="76" spans="1:15" s="168" customFormat="1" ht="21" customHeight="1">
      <c r="A76" s="173"/>
      <c r="B76" s="170"/>
      <c r="C76" s="174"/>
      <c r="D76" s="174"/>
      <c r="E76" s="172"/>
      <c r="F76" s="172"/>
      <c r="G76" s="172"/>
      <c r="H76" s="172"/>
      <c r="I76" s="172"/>
      <c r="J76" s="172"/>
      <c r="K76" s="166"/>
      <c r="L76" s="166"/>
    </row>
    <row r="77" spans="1:15" s="168" customFormat="1" ht="21" customHeight="1">
      <c r="A77" s="173"/>
      <c r="B77" s="170"/>
      <c r="C77" s="174"/>
      <c r="D77" s="174"/>
      <c r="E77" s="172"/>
      <c r="F77" s="172"/>
      <c r="G77" s="172"/>
      <c r="H77" s="172"/>
      <c r="I77" s="172"/>
      <c r="J77" s="172"/>
      <c r="K77" s="166"/>
      <c r="L77" s="166"/>
    </row>
    <row r="78" spans="1:15" s="168" customFormat="1" ht="21" customHeight="1">
      <c r="A78" s="173"/>
      <c r="B78" s="170"/>
      <c r="C78" s="174"/>
      <c r="D78" s="174"/>
      <c r="E78" s="172"/>
      <c r="F78" s="172"/>
      <c r="G78" s="172"/>
      <c r="H78" s="172"/>
      <c r="I78" s="172"/>
      <c r="J78" s="172"/>
      <c r="K78" s="166"/>
      <c r="L78" s="166"/>
    </row>
    <row r="79" spans="1:15" s="168" customFormat="1" ht="21" customHeight="1">
      <c r="A79" s="163" t="s">
        <v>239</v>
      </c>
      <c r="B79" s="164" t="s">
        <v>153</v>
      </c>
      <c r="C79" s="165"/>
      <c r="D79" s="166"/>
      <c r="E79" s="166"/>
      <c r="F79" s="167"/>
      <c r="G79" s="166"/>
      <c r="H79" s="166"/>
      <c r="I79" s="166"/>
      <c r="J79" s="166"/>
      <c r="K79" s="166"/>
      <c r="L79" s="166"/>
    </row>
    <row r="80" spans="1:15" s="168" customFormat="1" ht="21" customHeight="1">
      <c r="A80" s="169" t="s">
        <v>154</v>
      </c>
      <c r="B80" s="217"/>
      <c r="C80" s="165">
        <v>0.21</v>
      </c>
      <c r="D80" s="165" t="s">
        <v>19</v>
      </c>
      <c r="E80" s="166"/>
      <c r="F80" s="171"/>
      <c r="G80" s="166"/>
      <c r="H80" s="216"/>
      <c r="I80" s="166"/>
      <c r="J80" s="216"/>
      <c r="K80" s="166"/>
      <c r="L80" s="166"/>
    </row>
    <row r="81" spans="1:15" s="168" customFormat="1" ht="21" customHeight="1">
      <c r="A81" s="169" t="s">
        <v>155</v>
      </c>
      <c r="B81" s="217"/>
      <c r="C81" s="165">
        <v>0.4</v>
      </c>
      <c r="D81" s="165" t="s">
        <v>19</v>
      </c>
      <c r="E81" s="166"/>
      <c r="F81" s="171"/>
      <c r="G81" s="166"/>
      <c r="H81" s="216"/>
      <c r="I81" s="166"/>
      <c r="J81" s="216"/>
      <c r="K81" s="166"/>
      <c r="L81" s="166"/>
    </row>
    <row r="82" spans="1:15" s="168" customFormat="1" ht="21" customHeight="1">
      <c r="A82" s="169" t="s">
        <v>156</v>
      </c>
      <c r="B82" s="217"/>
      <c r="C82" s="165">
        <v>0.28999999999999998</v>
      </c>
      <c r="D82" s="165" t="s">
        <v>19</v>
      </c>
      <c r="E82" s="166"/>
      <c r="F82" s="171"/>
      <c r="G82" s="166"/>
      <c r="H82" s="216"/>
      <c r="I82" s="166"/>
      <c r="J82" s="216"/>
      <c r="K82" s="166"/>
      <c r="L82" s="166"/>
    </row>
    <row r="83" spans="1:15" s="168" customFormat="1" ht="21" customHeight="1">
      <c r="A83" s="169" t="s">
        <v>157</v>
      </c>
      <c r="B83" s="217"/>
      <c r="C83" s="165">
        <v>0.4</v>
      </c>
      <c r="D83" s="165" t="s">
        <v>19</v>
      </c>
      <c r="E83" s="166"/>
      <c r="F83" s="171"/>
      <c r="G83" s="166"/>
      <c r="H83" s="216"/>
      <c r="I83" s="166"/>
      <c r="J83" s="216"/>
      <c r="K83" s="166"/>
      <c r="L83" s="166"/>
    </row>
    <row r="84" spans="1:15" s="168" customFormat="1" ht="21" customHeight="1">
      <c r="A84" s="214" t="s">
        <v>223</v>
      </c>
      <c r="B84" s="206" t="s">
        <v>224</v>
      </c>
      <c r="C84" s="209">
        <v>2.5000000000000001E-2</v>
      </c>
      <c r="D84" s="206" t="s">
        <v>158</v>
      </c>
      <c r="E84" s="166"/>
      <c r="F84" s="211"/>
      <c r="G84" s="211"/>
      <c r="H84" s="452"/>
      <c r="I84" s="166"/>
      <c r="J84" s="211"/>
      <c r="K84" s="211"/>
      <c r="L84" s="166"/>
      <c r="N84" s="211"/>
      <c r="O84" s="343"/>
    </row>
    <row r="85" spans="1:15" s="168" customFormat="1" ht="21" customHeight="1">
      <c r="A85" s="214" t="s">
        <v>225</v>
      </c>
      <c r="B85" s="206" t="s">
        <v>226</v>
      </c>
      <c r="C85" s="212">
        <v>0.05</v>
      </c>
      <c r="D85" s="206" t="s">
        <v>158</v>
      </c>
      <c r="E85" s="166"/>
      <c r="F85" s="211"/>
      <c r="G85" s="211"/>
      <c r="H85" s="452"/>
      <c r="I85" s="166"/>
      <c r="J85" s="211"/>
      <c r="K85" s="211"/>
      <c r="L85" s="166"/>
      <c r="N85" s="211"/>
      <c r="O85" s="343"/>
    </row>
    <row r="86" spans="1:15" s="168" customFormat="1" ht="21" customHeight="1">
      <c r="A86" s="214" t="s">
        <v>227</v>
      </c>
      <c r="B86" s="206" t="s">
        <v>226</v>
      </c>
      <c r="C86" s="209">
        <v>2.5000000000000001E-2</v>
      </c>
      <c r="D86" s="206" t="s">
        <v>158</v>
      </c>
      <c r="E86" s="166"/>
      <c r="F86" s="211"/>
      <c r="G86" s="211"/>
      <c r="H86" s="452"/>
      <c r="I86" s="166"/>
      <c r="J86" s="211"/>
      <c r="K86" s="211"/>
      <c r="L86" s="166"/>
      <c r="N86" s="211"/>
      <c r="O86" s="343"/>
    </row>
    <row r="87" spans="1:15" s="168" customFormat="1" ht="21" customHeight="1">
      <c r="A87" s="214" t="s">
        <v>228</v>
      </c>
      <c r="B87" s="206" t="s">
        <v>226</v>
      </c>
      <c r="C87" s="209">
        <v>2.5000000000000001E-2</v>
      </c>
      <c r="D87" s="206" t="s">
        <v>158</v>
      </c>
      <c r="E87" s="166"/>
      <c r="F87" s="211"/>
      <c r="G87" s="211"/>
      <c r="H87" s="452"/>
      <c r="I87" s="166"/>
      <c r="J87" s="211"/>
      <c r="K87" s="211"/>
      <c r="L87" s="166"/>
      <c r="N87" s="211"/>
      <c r="O87" s="343"/>
    </row>
    <row r="88" spans="1:15" s="168" customFormat="1" ht="21" customHeight="1">
      <c r="A88" s="214" t="s">
        <v>229</v>
      </c>
      <c r="B88" s="206" t="s">
        <v>230</v>
      </c>
      <c r="C88" s="209">
        <v>2.5000000000000001E-2</v>
      </c>
      <c r="D88" s="206" t="s">
        <v>158</v>
      </c>
      <c r="E88" s="166"/>
      <c r="F88" s="211"/>
      <c r="G88" s="211"/>
      <c r="H88" s="452"/>
      <c r="I88" s="166"/>
      <c r="J88" s="211"/>
      <c r="K88" s="211"/>
      <c r="L88" s="166"/>
      <c r="N88" s="211"/>
      <c r="O88" s="343"/>
    </row>
    <row r="89" spans="1:15" s="168" customFormat="1" ht="21" customHeight="1">
      <c r="A89" s="214" t="s">
        <v>231</v>
      </c>
      <c r="B89" s="206"/>
      <c r="C89" s="208">
        <v>9.6</v>
      </c>
      <c r="D89" s="206" t="s">
        <v>232</v>
      </c>
      <c r="E89" s="166"/>
      <c r="F89" s="211"/>
      <c r="G89" s="211"/>
      <c r="H89" s="452"/>
      <c r="I89" s="166"/>
      <c r="J89" s="211"/>
      <c r="K89" s="211"/>
      <c r="L89" s="166"/>
      <c r="N89" s="211"/>
      <c r="O89" s="343"/>
    </row>
    <row r="90" spans="1:15" s="168" customFormat="1" ht="21" customHeight="1">
      <c r="A90" s="214" t="s">
        <v>233</v>
      </c>
      <c r="B90" s="206" t="s">
        <v>234</v>
      </c>
      <c r="C90" s="208">
        <v>16</v>
      </c>
      <c r="D90" s="206" t="s">
        <v>159</v>
      </c>
      <c r="E90" s="166"/>
      <c r="F90" s="211"/>
      <c r="G90" s="211"/>
      <c r="H90" s="452"/>
      <c r="I90" s="166"/>
      <c r="J90" s="211"/>
      <c r="K90" s="211"/>
      <c r="L90" s="166"/>
      <c r="N90" s="211"/>
      <c r="O90" s="343"/>
    </row>
    <row r="91" spans="1:15" s="168" customFormat="1" ht="21" customHeight="1">
      <c r="A91" s="214" t="s">
        <v>235</v>
      </c>
      <c r="B91" s="206" t="s">
        <v>236</v>
      </c>
      <c r="C91" s="212">
        <v>1.66</v>
      </c>
      <c r="D91" s="206" t="s">
        <v>237</v>
      </c>
      <c r="E91" s="166"/>
      <c r="F91" s="211"/>
      <c r="G91" s="211"/>
      <c r="H91" s="211"/>
      <c r="I91" s="211"/>
      <c r="J91" s="211"/>
      <c r="K91" s="166"/>
      <c r="L91" s="166"/>
      <c r="N91" s="211"/>
      <c r="O91" s="343"/>
    </row>
    <row r="92" spans="1:15" s="168" customFormat="1" ht="21" customHeight="1">
      <c r="A92" s="169"/>
      <c r="B92" s="170"/>
      <c r="C92" s="165"/>
      <c r="D92" s="165"/>
      <c r="E92" s="166"/>
      <c r="F92" s="172"/>
      <c r="G92" s="166"/>
      <c r="H92" s="172"/>
      <c r="I92" s="166"/>
      <c r="J92" s="171"/>
      <c r="K92" s="166"/>
      <c r="L92" s="166"/>
    </row>
    <row r="93" spans="1:15" s="168" customFormat="1" ht="21" customHeight="1">
      <c r="A93" s="169"/>
      <c r="B93" s="170"/>
      <c r="C93" s="165"/>
      <c r="D93" s="165"/>
      <c r="E93" s="166"/>
      <c r="F93" s="172"/>
      <c r="G93" s="166"/>
      <c r="H93" s="172"/>
      <c r="I93" s="166"/>
      <c r="J93" s="171"/>
      <c r="K93" s="166"/>
      <c r="L93" s="166"/>
    </row>
    <row r="94" spans="1:15" s="168" customFormat="1" ht="21" customHeight="1">
      <c r="A94" s="173"/>
      <c r="B94" s="170"/>
      <c r="C94" s="174"/>
      <c r="D94" s="174"/>
      <c r="E94" s="172"/>
      <c r="F94" s="172"/>
      <c r="G94" s="172"/>
      <c r="H94" s="172"/>
      <c r="I94" s="172"/>
      <c r="J94" s="172"/>
      <c r="K94" s="166"/>
      <c r="L94" s="166"/>
    </row>
    <row r="95" spans="1:15" s="168" customFormat="1" ht="21" customHeight="1">
      <c r="A95" s="173"/>
      <c r="B95" s="170"/>
      <c r="C95" s="174"/>
      <c r="D95" s="174"/>
      <c r="E95" s="172"/>
      <c r="F95" s="172"/>
      <c r="G95" s="172"/>
      <c r="H95" s="172"/>
      <c r="I95" s="172"/>
      <c r="J95" s="172"/>
      <c r="K95" s="166"/>
      <c r="L95" s="166"/>
    </row>
    <row r="96" spans="1:15" s="168" customFormat="1" ht="21" customHeight="1">
      <c r="A96" s="173"/>
      <c r="B96" s="170"/>
      <c r="C96" s="174"/>
      <c r="D96" s="174"/>
      <c r="E96" s="172"/>
      <c r="F96" s="172"/>
      <c r="G96" s="172"/>
      <c r="H96" s="172"/>
      <c r="I96" s="172"/>
      <c r="J96" s="172"/>
      <c r="K96" s="166"/>
      <c r="L96" s="166"/>
    </row>
    <row r="97" spans="1:15" s="168" customFormat="1" ht="21" customHeight="1">
      <c r="A97" s="173"/>
      <c r="B97" s="170"/>
      <c r="C97" s="174"/>
      <c r="D97" s="174"/>
      <c r="E97" s="172"/>
      <c r="F97" s="172"/>
      <c r="G97" s="172"/>
      <c r="H97" s="172"/>
      <c r="I97" s="172"/>
      <c r="J97" s="172"/>
      <c r="K97" s="166"/>
      <c r="L97" s="166"/>
    </row>
    <row r="98" spans="1:15" s="168" customFormat="1" ht="21" customHeight="1">
      <c r="A98" s="163" t="s">
        <v>240</v>
      </c>
      <c r="B98" s="164" t="s">
        <v>153</v>
      </c>
      <c r="C98" s="165"/>
      <c r="D98" s="166"/>
      <c r="E98" s="166"/>
      <c r="F98" s="167"/>
      <c r="G98" s="166"/>
      <c r="H98" s="166"/>
      <c r="I98" s="166"/>
      <c r="J98" s="166"/>
      <c r="K98" s="166"/>
      <c r="L98" s="166"/>
    </row>
    <row r="99" spans="1:15" s="168" customFormat="1" ht="21" customHeight="1">
      <c r="A99" s="214" t="s">
        <v>221</v>
      </c>
      <c r="B99" s="213"/>
      <c r="C99" s="453">
        <v>0.45</v>
      </c>
      <c r="D99" s="206" t="s">
        <v>19</v>
      </c>
      <c r="E99" s="166"/>
      <c r="F99" s="171"/>
      <c r="G99" s="166"/>
      <c r="H99" s="216"/>
      <c r="I99" s="166"/>
      <c r="J99" s="216"/>
      <c r="K99" s="166"/>
      <c r="L99" s="166"/>
    </row>
    <row r="100" spans="1:15" s="168" customFormat="1" ht="21" customHeight="1">
      <c r="A100" s="214" t="s">
        <v>222</v>
      </c>
      <c r="B100" s="206"/>
      <c r="C100" s="453">
        <v>0.72</v>
      </c>
      <c r="D100" s="206" t="s">
        <v>19</v>
      </c>
      <c r="E100" s="166"/>
      <c r="F100" s="171"/>
      <c r="G100" s="166"/>
      <c r="H100" s="216"/>
      <c r="I100" s="166"/>
      <c r="J100" s="216"/>
      <c r="K100" s="166"/>
      <c r="L100" s="166"/>
    </row>
    <row r="101" spans="1:15" s="168" customFormat="1" ht="21" customHeight="1">
      <c r="A101" s="214" t="s">
        <v>44</v>
      </c>
      <c r="B101" s="206"/>
      <c r="C101" s="453">
        <v>0.63</v>
      </c>
      <c r="D101" s="206" t="s">
        <v>19</v>
      </c>
      <c r="E101" s="166"/>
      <c r="F101" s="171"/>
      <c r="G101" s="166"/>
      <c r="H101" s="216"/>
      <c r="I101" s="166"/>
      <c r="J101" s="216"/>
      <c r="K101" s="166"/>
      <c r="L101" s="166"/>
    </row>
    <row r="102" spans="1:15" s="168" customFormat="1" ht="21" customHeight="1">
      <c r="A102" s="214" t="s">
        <v>45</v>
      </c>
      <c r="B102" s="206"/>
      <c r="C102" s="453">
        <v>0.72</v>
      </c>
      <c r="D102" s="206" t="s">
        <v>19</v>
      </c>
      <c r="E102" s="166"/>
      <c r="F102" s="171"/>
      <c r="G102" s="166"/>
      <c r="H102" s="216"/>
      <c r="I102" s="166"/>
      <c r="J102" s="216"/>
      <c r="K102" s="166"/>
      <c r="L102" s="166"/>
    </row>
    <row r="103" spans="1:15" s="168" customFormat="1" ht="21" customHeight="1">
      <c r="A103" s="214" t="s">
        <v>223</v>
      </c>
      <c r="B103" s="206" t="s">
        <v>224</v>
      </c>
      <c r="C103" s="453">
        <v>0.05</v>
      </c>
      <c r="D103" s="206" t="s">
        <v>158</v>
      </c>
      <c r="E103" s="166"/>
      <c r="F103" s="211"/>
      <c r="G103" s="211"/>
      <c r="H103" s="452"/>
      <c r="I103" s="166"/>
      <c r="J103" s="211"/>
      <c r="K103" s="211"/>
      <c r="L103" s="166"/>
      <c r="N103" s="211"/>
      <c r="O103" s="343"/>
    </row>
    <row r="104" spans="1:15" s="168" customFormat="1" ht="21" customHeight="1">
      <c r="A104" s="214" t="s">
        <v>225</v>
      </c>
      <c r="B104" s="206" t="s">
        <v>226</v>
      </c>
      <c r="C104" s="454">
        <v>0.5</v>
      </c>
      <c r="D104" s="206" t="s">
        <v>158</v>
      </c>
      <c r="E104" s="166"/>
      <c r="F104" s="211"/>
      <c r="G104" s="211"/>
      <c r="H104" s="452"/>
      <c r="I104" s="166"/>
      <c r="J104" s="211"/>
      <c r="K104" s="211"/>
      <c r="L104" s="166"/>
      <c r="N104" s="211"/>
      <c r="O104" s="343"/>
    </row>
    <row r="105" spans="1:15" s="168" customFormat="1" ht="21" customHeight="1">
      <c r="A105" s="214" t="s">
        <v>227</v>
      </c>
      <c r="B105" s="206" t="s">
        <v>226</v>
      </c>
      <c r="C105" s="453">
        <v>0.05</v>
      </c>
      <c r="D105" s="206" t="s">
        <v>158</v>
      </c>
      <c r="E105" s="166"/>
      <c r="F105" s="211"/>
      <c r="G105" s="211"/>
      <c r="H105" s="452"/>
      <c r="I105" s="166"/>
      <c r="J105" s="211"/>
      <c r="K105" s="211"/>
      <c r="L105" s="166"/>
      <c r="N105" s="211"/>
      <c r="O105" s="343"/>
    </row>
    <row r="106" spans="1:15" s="168" customFormat="1" ht="21" customHeight="1">
      <c r="A106" s="214" t="s">
        <v>228</v>
      </c>
      <c r="B106" s="206" t="s">
        <v>226</v>
      </c>
      <c r="C106" s="453">
        <v>0.05</v>
      </c>
      <c r="D106" s="206" t="s">
        <v>158</v>
      </c>
      <c r="E106" s="166"/>
      <c r="F106" s="211"/>
      <c r="G106" s="211"/>
      <c r="H106" s="452"/>
      <c r="I106" s="166"/>
      <c r="J106" s="211"/>
      <c r="K106" s="211"/>
      <c r="L106" s="166"/>
      <c r="N106" s="211"/>
      <c r="O106" s="343"/>
    </row>
    <row r="107" spans="1:15" s="168" customFormat="1" ht="21" customHeight="1">
      <c r="A107" s="214" t="s">
        <v>229</v>
      </c>
      <c r="B107" s="206" t="s">
        <v>230</v>
      </c>
      <c r="C107" s="453">
        <v>0.05</v>
      </c>
      <c r="D107" s="206" t="s">
        <v>158</v>
      </c>
      <c r="E107" s="166"/>
      <c r="F107" s="211"/>
      <c r="G107" s="211"/>
      <c r="H107" s="452"/>
      <c r="I107" s="166"/>
      <c r="J107" s="211"/>
      <c r="K107" s="211"/>
      <c r="L107" s="166"/>
      <c r="N107" s="211"/>
      <c r="O107" s="343"/>
    </row>
    <row r="108" spans="1:15" s="168" customFormat="1" ht="21" customHeight="1">
      <c r="A108" s="214" t="s">
        <v>231</v>
      </c>
      <c r="B108" s="206"/>
      <c r="C108" s="454">
        <v>16.5</v>
      </c>
      <c r="D108" s="206" t="s">
        <v>232</v>
      </c>
      <c r="E108" s="166"/>
      <c r="F108" s="211"/>
      <c r="G108" s="211"/>
      <c r="H108" s="452"/>
      <c r="I108" s="166"/>
      <c r="J108" s="211"/>
      <c r="K108" s="211"/>
      <c r="L108" s="166"/>
      <c r="N108" s="211"/>
      <c r="O108" s="343"/>
    </row>
    <row r="109" spans="1:15" s="168" customFormat="1" ht="21" customHeight="1">
      <c r="A109" s="214" t="s">
        <v>233</v>
      </c>
      <c r="B109" s="206" t="s">
        <v>234</v>
      </c>
      <c r="C109" s="454">
        <v>16</v>
      </c>
      <c r="D109" s="206" t="s">
        <v>159</v>
      </c>
      <c r="E109" s="166"/>
      <c r="F109" s="211"/>
      <c r="G109" s="211"/>
      <c r="H109" s="452"/>
      <c r="I109" s="166"/>
      <c r="J109" s="211"/>
      <c r="K109" s="211"/>
      <c r="L109" s="166"/>
      <c r="N109" s="211"/>
      <c r="O109" s="343"/>
    </row>
    <row r="110" spans="1:15" s="168" customFormat="1" ht="21" customHeight="1">
      <c r="A110" s="214" t="s">
        <v>235</v>
      </c>
      <c r="B110" s="206" t="s">
        <v>236</v>
      </c>
      <c r="C110" s="453">
        <v>2.85</v>
      </c>
      <c r="D110" s="206" t="s">
        <v>237</v>
      </c>
      <c r="E110" s="166"/>
      <c r="F110" s="211"/>
      <c r="G110" s="211"/>
      <c r="H110" s="211"/>
      <c r="I110" s="211"/>
      <c r="J110" s="211"/>
      <c r="K110" s="166"/>
      <c r="L110" s="166"/>
      <c r="N110" s="211"/>
      <c r="O110" s="343"/>
    </row>
    <row r="111" spans="1:15" s="168" customFormat="1" ht="21" customHeight="1">
      <c r="A111" s="169"/>
      <c r="B111" s="170"/>
      <c r="C111" s="165"/>
      <c r="D111" s="165"/>
      <c r="E111" s="166"/>
      <c r="F111" s="172"/>
      <c r="G111" s="166"/>
      <c r="H111" s="172"/>
      <c r="I111" s="166"/>
      <c r="J111" s="171"/>
      <c r="K111" s="166"/>
      <c r="L111" s="166"/>
    </row>
    <row r="112" spans="1:15" s="168" customFormat="1" ht="21" customHeight="1">
      <c r="A112" s="169"/>
      <c r="B112" s="170"/>
      <c r="C112" s="165"/>
      <c r="D112" s="165"/>
      <c r="E112" s="166"/>
      <c r="F112" s="172"/>
      <c r="G112" s="166"/>
      <c r="H112" s="172"/>
      <c r="I112" s="166"/>
      <c r="J112" s="171"/>
      <c r="K112" s="166"/>
      <c r="L112" s="166"/>
    </row>
    <row r="113" spans="1:15" s="168" customFormat="1" ht="21" customHeight="1">
      <c r="A113" s="169"/>
      <c r="B113" s="166"/>
      <c r="C113" s="165"/>
      <c r="D113" s="166"/>
      <c r="E113" s="166"/>
      <c r="F113" s="167"/>
      <c r="G113" s="166"/>
      <c r="H113" s="166"/>
      <c r="I113" s="166"/>
      <c r="J113" s="166"/>
      <c r="K113" s="166"/>
      <c r="L113" s="166"/>
    </row>
    <row r="114" spans="1:15" s="168" customFormat="1" ht="21" customHeight="1">
      <c r="A114" s="169"/>
      <c r="B114" s="166"/>
      <c r="C114" s="165"/>
      <c r="D114" s="166"/>
      <c r="E114" s="166"/>
      <c r="F114" s="167"/>
      <c r="G114" s="166"/>
      <c r="H114" s="166"/>
      <c r="I114" s="166"/>
      <c r="J114" s="166"/>
      <c r="K114" s="166"/>
      <c r="L114" s="166"/>
    </row>
    <row r="115" spans="1:15" s="168" customFormat="1" ht="21" customHeight="1">
      <c r="A115" s="169"/>
      <c r="B115" s="166"/>
      <c r="C115" s="165"/>
      <c r="D115" s="166"/>
      <c r="E115" s="166"/>
      <c r="F115" s="167"/>
      <c r="G115" s="166"/>
      <c r="H115" s="166"/>
      <c r="I115" s="166"/>
      <c r="J115" s="166"/>
      <c r="K115" s="166"/>
      <c r="L115" s="166"/>
    </row>
    <row r="116" spans="1:15" s="168" customFormat="1" ht="21" customHeight="1">
      <c r="A116" s="169"/>
      <c r="B116" s="166"/>
      <c r="C116" s="165"/>
      <c r="D116" s="166"/>
      <c r="E116" s="166"/>
      <c r="F116" s="167"/>
      <c r="G116" s="166"/>
      <c r="H116" s="166"/>
      <c r="I116" s="166"/>
      <c r="J116" s="166"/>
      <c r="K116" s="166"/>
      <c r="L116" s="166"/>
    </row>
    <row r="117" spans="1:15" s="168" customFormat="1" ht="21" customHeight="1">
      <c r="A117" s="163" t="s">
        <v>241</v>
      </c>
      <c r="B117" s="164" t="s">
        <v>153</v>
      </c>
      <c r="C117" s="165"/>
      <c r="D117" s="166"/>
      <c r="E117" s="166"/>
      <c r="F117" s="167"/>
      <c r="G117" s="166"/>
      <c r="H117" s="166"/>
      <c r="I117" s="166"/>
      <c r="J117" s="166"/>
      <c r="K117" s="166"/>
      <c r="L117" s="166"/>
    </row>
    <row r="118" spans="1:15" s="168" customFormat="1" ht="21" customHeight="1">
      <c r="A118" s="169" t="s">
        <v>154</v>
      </c>
      <c r="B118" s="205"/>
      <c r="C118" s="165">
        <v>0.19</v>
      </c>
      <c r="D118" s="165" t="s">
        <v>19</v>
      </c>
      <c r="E118" s="166"/>
      <c r="F118" s="171"/>
      <c r="G118" s="166"/>
      <c r="H118" s="218"/>
      <c r="I118" s="166"/>
      <c r="J118" s="218"/>
      <c r="K118" s="166"/>
      <c r="L118" s="166"/>
    </row>
    <row r="119" spans="1:15" s="168" customFormat="1" ht="21" customHeight="1">
      <c r="A119" s="169" t="s">
        <v>155</v>
      </c>
      <c r="B119" s="207"/>
      <c r="C119" s="165">
        <v>0.35</v>
      </c>
      <c r="D119" s="165" t="s">
        <v>19</v>
      </c>
      <c r="E119" s="166"/>
      <c r="F119" s="171"/>
      <c r="G119" s="166"/>
      <c r="H119" s="218"/>
      <c r="I119" s="166"/>
      <c r="J119" s="218"/>
      <c r="K119" s="166"/>
      <c r="L119" s="166"/>
    </row>
    <row r="120" spans="1:15" s="168" customFormat="1" ht="21" customHeight="1">
      <c r="A120" s="169" t="s">
        <v>156</v>
      </c>
      <c r="B120" s="205"/>
      <c r="C120" s="165">
        <v>0.26</v>
      </c>
      <c r="D120" s="165" t="s">
        <v>19</v>
      </c>
      <c r="E120" s="166"/>
      <c r="F120" s="171"/>
      <c r="G120" s="166"/>
      <c r="H120" s="218"/>
      <c r="I120" s="166"/>
      <c r="J120" s="218"/>
      <c r="K120" s="166"/>
      <c r="L120" s="166"/>
    </row>
    <row r="121" spans="1:15" s="168" customFormat="1" ht="21" customHeight="1">
      <c r="A121" s="169" t="s">
        <v>157</v>
      </c>
      <c r="B121" s="205"/>
      <c r="C121" s="165">
        <v>0.35</v>
      </c>
      <c r="D121" s="165" t="s">
        <v>19</v>
      </c>
      <c r="E121" s="166"/>
      <c r="F121" s="171"/>
      <c r="G121" s="166"/>
      <c r="H121" s="218"/>
      <c r="I121" s="166"/>
      <c r="J121" s="218"/>
      <c r="K121" s="166"/>
      <c r="L121" s="166"/>
    </row>
    <row r="122" spans="1:15" s="168" customFormat="1" ht="21" customHeight="1">
      <c r="A122" s="214" t="s">
        <v>243</v>
      </c>
      <c r="B122" s="206" t="s">
        <v>246</v>
      </c>
      <c r="C122" s="212">
        <v>0.02</v>
      </c>
      <c r="D122" s="206" t="s">
        <v>158</v>
      </c>
      <c r="E122" s="166"/>
      <c r="F122" s="218"/>
      <c r="G122" s="166"/>
      <c r="H122" s="452"/>
      <c r="I122" s="166"/>
      <c r="J122" s="218"/>
      <c r="K122" s="166"/>
      <c r="L122" s="166"/>
      <c r="N122" s="211"/>
      <c r="O122" s="343"/>
    </row>
    <row r="123" spans="1:15" s="168" customFormat="1" ht="21" customHeight="1">
      <c r="A123" s="214" t="s">
        <v>225</v>
      </c>
      <c r="B123" s="206" t="s">
        <v>226</v>
      </c>
      <c r="C123" s="208">
        <v>0.8</v>
      </c>
      <c r="D123" s="206" t="s">
        <v>158</v>
      </c>
      <c r="E123" s="166"/>
      <c r="F123" s="218"/>
      <c r="G123" s="166"/>
      <c r="H123" s="452"/>
      <c r="I123" s="166"/>
      <c r="J123" s="218"/>
      <c r="K123" s="166"/>
      <c r="L123" s="166"/>
      <c r="N123" s="211"/>
      <c r="O123" s="343"/>
    </row>
    <row r="124" spans="1:15" s="168" customFormat="1" ht="21" customHeight="1">
      <c r="A124" s="214" t="s">
        <v>244</v>
      </c>
      <c r="B124" s="206" t="s">
        <v>226</v>
      </c>
      <c r="C124" s="212">
        <v>0.02</v>
      </c>
      <c r="D124" s="206" t="s">
        <v>158</v>
      </c>
      <c r="E124" s="166"/>
      <c r="F124" s="218"/>
      <c r="G124" s="166"/>
      <c r="H124" s="452"/>
      <c r="I124" s="166"/>
      <c r="J124" s="218"/>
      <c r="K124" s="166"/>
      <c r="L124" s="166"/>
      <c r="N124" s="211"/>
      <c r="O124" s="343"/>
    </row>
    <row r="125" spans="1:15" s="168" customFormat="1" ht="21" customHeight="1">
      <c r="A125" s="214" t="s">
        <v>245</v>
      </c>
      <c r="B125" s="206" t="s">
        <v>226</v>
      </c>
      <c r="C125" s="208">
        <v>0.1</v>
      </c>
      <c r="D125" s="206" t="s">
        <v>158</v>
      </c>
      <c r="E125" s="166"/>
      <c r="F125" s="218"/>
      <c r="G125" s="166"/>
      <c r="H125" s="452"/>
      <c r="I125" s="166"/>
      <c r="J125" s="218"/>
      <c r="K125" s="166"/>
      <c r="L125" s="166"/>
      <c r="N125" s="211"/>
      <c r="O125" s="343"/>
    </row>
    <row r="126" spans="1:15" s="168" customFormat="1" ht="21" customHeight="1">
      <c r="A126" s="214" t="s">
        <v>231</v>
      </c>
      <c r="B126" s="206"/>
      <c r="C126" s="208">
        <v>8.4</v>
      </c>
      <c r="D126" s="206" t="s">
        <v>232</v>
      </c>
      <c r="E126" s="166"/>
      <c r="F126" s="218"/>
      <c r="G126" s="166"/>
      <c r="H126" s="452"/>
      <c r="I126" s="166"/>
      <c r="J126" s="218"/>
      <c r="K126" s="166"/>
      <c r="L126" s="166"/>
      <c r="N126" s="211"/>
      <c r="O126" s="343"/>
    </row>
    <row r="127" spans="1:15" s="168" customFormat="1" ht="21" customHeight="1">
      <c r="A127" s="214" t="s">
        <v>233</v>
      </c>
      <c r="B127" s="206" t="s">
        <v>234</v>
      </c>
      <c r="C127" s="208">
        <v>16</v>
      </c>
      <c r="D127" s="206" t="s">
        <v>159</v>
      </c>
      <c r="E127" s="166"/>
      <c r="F127" s="218"/>
      <c r="G127" s="166"/>
      <c r="H127" s="452"/>
      <c r="I127" s="166"/>
      <c r="J127" s="218"/>
      <c r="K127" s="166"/>
      <c r="L127" s="166"/>
      <c r="N127" s="211"/>
      <c r="O127" s="343"/>
    </row>
    <row r="128" spans="1:15" s="168" customFormat="1" ht="21" customHeight="1">
      <c r="A128" s="214" t="s">
        <v>235</v>
      </c>
      <c r="B128" s="206" t="s">
        <v>236</v>
      </c>
      <c r="C128" s="212">
        <v>1.45</v>
      </c>
      <c r="D128" s="206" t="s">
        <v>237</v>
      </c>
      <c r="E128" s="166"/>
      <c r="F128" s="218"/>
      <c r="G128" s="166"/>
      <c r="H128" s="218"/>
      <c r="I128" s="166"/>
      <c r="J128" s="215"/>
      <c r="K128" s="166"/>
      <c r="L128" s="166"/>
      <c r="N128" s="211"/>
      <c r="O128" s="343"/>
    </row>
    <row r="129" spans="1:15" s="168" customFormat="1" ht="21" customHeight="1">
      <c r="A129" s="169"/>
      <c r="B129" s="170"/>
      <c r="C129" s="165"/>
      <c r="D129" s="165"/>
      <c r="E129" s="166"/>
      <c r="F129" s="172"/>
      <c r="G129" s="166"/>
      <c r="H129" s="172"/>
      <c r="I129" s="166"/>
      <c r="J129" s="171"/>
      <c r="K129" s="166"/>
      <c r="L129" s="166"/>
      <c r="N129" s="211"/>
      <c r="O129" s="343"/>
    </row>
    <row r="130" spans="1:15" s="168" customFormat="1" ht="21" customHeight="1">
      <c r="A130" s="169"/>
      <c r="B130" s="170"/>
      <c r="C130" s="165"/>
      <c r="D130" s="165"/>
      <c r="E130" s="166"/>
      <c r="F130" s="172"/>
      <c r="G130" s="166"/>
      <c r="H130" s="171"/>
      <c r="I130" s="166"/>
      <c r="J130" s="171"/>
      <c r="K130" s="166"/>
      <c r="L130" s="166"/>
    </row>
    <row r="131" spans="1:15" s="168" customFormat="1" ht="21" customHeight="1">
      <c r="A131" s="169"/>
      <c r="B131" s="170"/>
      <c r="C131" s="165"/>
      <c r="D131" s="165"/>
      <c r="E131" s="166"/>
      <c r="F131" s="172"/>
      <c r="G131" s="166"/>
      <c r="H131" s="172"/>
      <c r="I131" s="166"/>
      <c r="J131" s="171"/>
      <c r="K131" s="166"/>
      <c r="L131" s="166"/>
    </row>
    <row r="132" spans="1:15" s="168" customFormat="1" ht="21" customHeight="1">
      <c r="A132" s="169"/>
      <c r="B132" s="166"/>
      <c r="C132" s="165"/>
      <c r="D132" s="166"/>
      <c r="E132" s="166"/>
      <c r="F132" s="167"/>
      <c r="G132" s="166"/>
      <c r="H132" s="166"/>
      <c r="I132" s="166"/>
      <c r="J132" s="166"/>
      <c r="K132" s="166"/>
      <c r="L132" s="166"/>
    </row>
    <row r="133" spans="1:15" s="168" customFormat="1" ht="21" customHeight="1">
      <c r="A133" s="169"/>
      <c r="B133" s="166"/>
      <c r="C133" s="165"/>
      <c r="D133" s="166"/>
      <c r="E133" s="166"/>
      <c r="F133" s="167"/>
      <c r="G133" s="166"/>
      <c r="H133" s="166"/>
      <c r="I133" s="166"/>
      <c r="J133" s="166"/>
      <c r="K133" s="166"/>
      <c r="L133" s="166"/>
    </row>
    <row r="134" spans="1:15" s="168" customFormat="1" ht="21" customHeight="1">
      <c r="A134" s="169"/>
      <c r="B134" s="166"/>
      <c r="C134" s="165"/>
      <c r="D134" s="166"/>
      <c r="E134" s="166"/>
      <c r="F134" s="167"/>
      <c r="G134" s="166"/>
      <c r="H134" s="166"/>
      <c r="I134" s="166"/>
      <c r="J134" s="166"/>
      <c r="K134" s="166"/>
      <c r="L134" s="166"/>
    </row>
    <row r="135" spans="1:15" s="168" customFormat="1" ht="21" customHeight="1">
      <c r="A135" s="169"/>
      <c r="B135" s="166"/>
      <c r="C135" s="165"/>
      <c r="D135" s="166"/>
      <c r="E135" s="166"/>
      <c r="F135" s="167"/>
      <c r="G135" s="166"/>
      <c r="H135" s="166"/>
      <c r="I135" s="166"/>
      <c r="J135" s="166"/>
      <c r="K135" s="166"/>
      <c r="L135" s="166"/>
    </row>
    <row r="136" spans="1:15" s="168" customFormat="1" ht="21" customHeight="1">
      <c r="A136" s="163" t="s">
        <v>242</v>
      </c>
      <c r="B136" s="164" t="s">
        <v>153</v>
      </c>
      <c r="C136" s="165"/>
      <c r="D136" s="166"/>
      <c r="E136" s="166"/>
      <c r="F136" s="167"/>
      <c r="G136" s="166"/>
      <c r="H136" s="166"/>
      <c r="I136" s="166"/>
      <c r="J136" s="166"/>
      <c r="K136" s="166"/>
      <c r="L136" s="166"/>
    </row>
    <row r="137" spans="1:15" s="168" customFormat="1" ht="21" customHeight="1">
      <c r="A137" s="169" t="s">
        <v>154</v>
      </c>
      <c r="B137" s="217"/>
      <c r="C137" s="165">
        <v>0.21</v>
      </c>
      <c r="D137" s="165" t="s">
        <v>19</v>
      </c>
      <c r="E137" s="166"/>
      <c r="F137" s="171"/>
      <c r="G137" s="166"/>
      <c r="H137" s="216"/>
      <c r="I137" s="166"/>
      <c r="J137" s="216"/>
      <c r="K137" s="166"/>
      <c r="L137" s="166"/>
    </row>
    <row r="138" spans="1:15" s="168" customFormat="1" ht="21" customHeight="1">
      <c r="A138" s="169" t="s">
        <v>155</v>
      </c>
      <c r="B138" s="219"/>
      <c r="C138" s="165">
        <v>0.37</v>
      </c>
      <c r="D138" s="165" t="s">
        <v>19</v>
      </c>
      <c r="E138" s="166"/>
      <c r="F138" s="171"/>
      <c r="G138" s="166"/>
      <c r="H138" s="216"/>
      <c r="I138" s="166"/>
      <c r="J138" s="216"/>
      <c r="K138" s="166"/>
      <c r="L138" s="166"/>
    </row>
    <row r="139" spans="1:15" s="168" customFormat="1" ht="21" customHeight="1">
      <c r="A139" s="169" t="s">
        <v>156</v>
      </c>
      <c r="B139" s="217"/>
      <c r="C139" s="165">
        <v>0.28000000000000003</v>
      </c>
      <c r="D139" s="165" t="s">
        <v>19</v>
      </c>
      <c r="E139" s="166"/>
      <c r="F139" s="171"/>
      <c r="G139" s="166"/>
      <c r="H139" s="216"/>
      <c r="I139" s="166"/>
      <c r="J139" s="216"/>
      <c r="K139" s="166"/>
      <c r="L139" s="166"/>
    </row>
    <row r="140" spans="1:15" s="168" customFormat="1" ht="21" customHeight="1">
      <c r="A140" s="169" t="s">
        <v>157</v>
      </c>
      <c r="B140" s="217"/>
      <c r="C140" s="165">
        <v>0.37</v>
      </c>
      <c r="D140" s="165" t="s">
        <v>19</v>
      </c>
      <c r="E140" s="166"/>
      <c r="F140" s="171"/>
      <c r="G140" s="166"/>
      <c r="H140" s="216"/>
      <c r="I140" s="166"/>
      <c r="J140" s="216"/>
      <c r="K140" s="166"/>
      <c r="L140" s="166"/>
    </row>
    <row r="141" spans="1:15" s="168" customFormat="1" ht="21" customHeight="1">
      <c r="A141" s="214" t="s">
        <v>243</v>
      </c>
      <c r="B141" s="206" t="s">
        <v>246</v>
      </c>
      <c r="C141" s="209">
        <v>2.5000000000000001E-2</v>
      </c>
      <c r="D141" s="206" t="s">
        <v>158</v>
      </c>
      <c r="E141" s="166"/>
      <c r="F141" s="211"/>
      <c r="G141" s="211"/>
      <c r="H141" s="211"/>
      <c r="I141" s="166"/>
      <c r="J141" s="211"/>
      <c r="K141" s="211"/>
      <c r="L141" s="206"/>
      <c r="N141" s="211"/>
      <c r="O141" s="343"/>
    </row>
    <row r="142" spans="1:15" s="168" customFormat="1" ht="21" customHeight="1">
      <c r="A142" s="214" t="s">
        <v>225</v>
      </c>
      <c r="B142" s="206" t="s">
        <v>226</v>
      </c>
      <c r="C142" s="208">
        <v>1</v>
      </c>
      <c r="D142" s="206" t="s">
        <v>158</v>
      </c>
      <c r="E142" s="166"/>
      <c r="F142" s="211"/>
      <c r="G142" s="211"/>
      <c r="H142" s="211"/>
      <c r="I142" s="166"/>
      <c r="J142" s="211"/>
      <c r="K142" s="211"/>
      <c r="L142" s="206"/>
      <c r="N142" s="211"/>
      <c r="O142" s="343"/>
    </row>
    <row r="143" spans="1:15" s="168" customFormat="1" ht="21" customHeight="1">
      <c r="A143" s="214" t="s">
        <v>244</v>
      </c>
      <c r="B143" s="206" t="s">
        <v>226</v>
      </c>
      <c r="C143" s="209">
        <v>2.5000000000000001E-2</v>
      </c>
      <c r="D143" s="206" t="s">
        <v>158</v>
      </c>
      <c r="E143" s="166"/>
      <c r="F143" s="211"/>
      <c r="G143" s="211"/>
      <c r="H143" s="211"/>
      <c r="I143" s="166"/>
      <c r="J143" s="211"/>
      <c r="K143" s="211"/>
      <c r="L143" s="206"/>
      <c r="N143" s="211"/>
      <c r="O143" s="343"/>
    </row>
    <row r="144" spans="1:15" s="168" customFormat="1" ht="21" customHeight="1">
      <c r="A144" s="214" t="s">
        <v>245</v>
      </c>
      <c r="B144" s="206" t="s">
        <v>226</v>
      </c>
      <c r="C144" s="208">
        <v>0.1</v>
      </c>
      <c r="D144" s="206" t="s">
        <v>158</v>
      </c>
      <c r="E144" s="166"/>
      <c r="F144" s="211"/>
      <c r="G144" s="211"/>
      <c r="H144" s="211"/>
      <c r="I144" s="166"/>
      <c r="J144" s="211"/>
      <c r="K144" s="211"/>
      <c r="L144" s="206"/>
      <c r="N144" s="211"/>
      <c r="O144" s="343"/>
    </row>
    <row r="145" spans="1:15" s="168" customFormat="1" ht="21" customHeight="1">
      <c r="A145" s="214" t="s">
        <v>231</v>
      </c>
      <c r="B145" s="206"/>
      <c r="C145" s="208">
        <v>9.6</v>
      </c>
      <c r="D145" s="206" t="s">
        <v>232</v>
      </c>
      <c r="E145" s="166"/>
      <c r="F145" s="211"/>
      <c r="G145" s="211"/>
      <c r="H145" s="211"/>
      <c r="I145" s="166"/>
      <c r="J145" s="211"/>
      <c r="K145" s="211"/>
      <c r="L145" s="206"/>
      <c r="N145" s="211"/>
      <c r="O145" s="343"/>
    </row>
    <row r="146" spans="1:15" s="168" customFormat="1" ht="21" customHeight="1">
      <c r="A146" s="214" t="s">
        <v>233</v>
      </c>
      <c r="B146" s="206" t="s">
        <v>234</v>
      </c>
      <c r="C146" s="208">
        <v>16</v>
      </c>
      <c r="D146" s="206" t="s">
        <v>159</v>
      </c>
      <c r="E146" s="166"/>
      <c r="F146" s="211"/>
      <c r="G146" s="211"/>
      <c r="H146" s="211"/>
      <c r="I146" s="166"/>
      <c r="J146" s="211"/>
      <c r="K146" s="211"/>
      <c r="L146" s="206"/>
      <c r="O146" s="343"/>
    </row>
    <row r="147" spans="1:15" s="168" customFormat="1" ht="21" customHeight="1">
      <c r="A147" s="214" t="s">
        <v>235</v>
      </c>
      <c r="B147" s="206" t="s">
        <v>236</v>
      </c>
      <c r="C147" s="212">
        <v>1.66</v>
      </c>
      <c r="D147" s="206" t="s">
        <v>237</v>
      </c>
      <c r="E147" s="166"/>
      <c r="F147" s="211"/>
      <c r="G147" s="211"/>
      <c r="H147" s="211"/>
      <c r="I147" s="211"/>
      <c r="J147" s="211"/>
      <c r="K147" s="166"/>
      <c r="L147" s="206"/>
      <c r="N147" s="211"/>
      <c r="O147" s="343"/>
    </row>
    <row r="148" spans="1:15" s="168" customFormat="1" ht="21" customHeight="1">
      <c r="A148" s="169"/>
      <c r="B148" s="170"/>
      <c r="C148" s="165"/>
      <c r="D148" s="165"/>
      <c r="E148" s="166"/>
      <c r="F148" s="172"/>
      <c r="G148" s="166"/>
      <c r="H148" s="172"/>
      <c r="I148" s="166"/>
      <c r="J148" s="171"/>
      <c r="K148" s="166"/>
      <c r="L148" s="166"/>
    </row>
    <row r="149" spans="1:15" s="168" customFormat="1" ht="21" customHeight="1">
      <c r="A149" s="169"/>
      <c r="B149" s="170"/>
      <c r="C149" s="165"/>
      <c r="D149" s="165"/>
      <c r="E149" s="166"/>
      <c r="F149" s="172"/>
      <c r="G149" s="166"/>
      <c r="H149" s="171"/>
      <c r="I149" s="166"/>
      <c r="J149" s="171"/>
      <c r="K149" s="166"/>
      <c r="L149" s="166"/>
    </row>
    <row r="150" spans="1:15" s="168" customFormat="1" ht="21" customHeight="1">
      <c r="A150" s="169"/>
      <c r="B150" s="170"/>
      <c r="C150" s="165"/>
      <c r="D150" s="165"/>
      <c r="E150" s="166"/>
      <c r="F150" s="172"/>
      <c r="G150" s="166"/>
      <c r="H150" s="172"/>
      <c r="I150" s="166"/>
      <c r="J150" s="171"/>
      <c r="K150" s="166"/>
      <c r="L150" s="166"/>
    </row>
    <row r="151" spans="1:15" s="168" customFormat="1" ht="21" customHeight="1">
      <c r="A151" s="169"/>
      <c r="B151" s="166"/>
      <c r="C151" s="165"/>
      <c r="D151" s="166"/>
      <c r="E151" s="166"/>
      <c r="F151" s="167"/>
      <c r="G151" s="166"/>
      <c r="H151" s="166"/>
      <c r="I151" s="166"/>
      <c r="J151" s="166"/>
      <c r="K151" s="166"/>
      <c r="L151" s="166"/>
    </row>
    <row r="152" spans="1:15" s="168" customFormat="1" ht="21" customHeight="1">
      <c r="A152" s="169"/>
      <c r="B152" s="166"/>
      <c r="C152" s="165"/>
      <c r="D152" s="166"/>
      <c r="E152" s="166"/>
      <c r="F152" s="167"/>
      <c r="G152" s="166"/>
      <c r="H152" s="166"/>
      <c r="I152" s="166"/>
      <c r="J152" s="166"/>
      <c r="K152" s="166"/>
      <c r="L152" s="166"/>
    </row>
    <row r="153" spans="1:15" s="168" customFormat="1" ht="21" customHeight="1">
      <c r="A153" s="169"/>
      <c r="B153" s="166"/>
      <c r="C153" s="165"/>
      <c r="D153" s="166"/>
      <c r="E153" s="166"/>
      <c r="F153" s="167"/>
      <c r="G153" s="166"/>
      <c r="H153" s="166"/>
      <c r="I153" s="166"/>
      <c r="J153" s="166"/>
      <c r="K153" s="166"/>
      <c r="L153" s="166"/>
    </row>
    <row r="154" spans="1:15" s="168" customFormat="1" ht="21" customHeight="1">
      <c r="A154" s="169"/>
      <c r="B154" s="166"/>
      <c r="C154" s="165"/>
      <c r="D154" s="166"/>
      <c r="E154" s="166"/>
      <c r="F154" s="167"/>
      <c r="G154" s="166"/>
      <c r="H154" s="166"/>
      <c r="I154" s="166"/>
      <c r="J154" s="166"/>
      <c r="K154" s="166"/>
      <c r="L154" s="166"/>
    </row>
    <row r="155" spans="1:15" s="168" customFormat="1" ht="21" customHeight="1">
      <c r="A155" s="163" t="s">
        <v>160</v>
      </c>
      <c r="B155" s="164"/>
      <c r="C155" s="165"/>
      <c r="D155" s="166"/>
      <c r="E155" s="166"/>
      <c r="F155" s="167"/>
      <c r="G155" s="166"/>
      <c r="H155" s="166"/>
      <c r="I155" s="166"/>
      <c r="J155" s="166"/>
      <c r="K155" s="166"/>
      <c r="L155" s="166"/>
    </row>
    <row r="156" spans="1:15" s="168" customFormat="1" ht="21" customHeight="1">
      <c r="A156" s="169" t="s">
        <v>154</v>
      </c>
      <c r="B156" s="175"/>
      <c r="C156" s="165">
        <v>0.02</v>
      </c>
      <c r="D156" s="165" t="s">
        <v>19</v>
      </c>
      <c r="E156" s="166"/>
      <c r="F156" s="171"/>
      <c r="G156" s="166"/>
      <c r="H156" s="216"/>
      <c r="I156" s="166"/>
      <c r="J156" s="216"/>
      <c r="K156" s="166"/>
      <c r="L156" s="166"/>
    </row>
    <row r="157" spans="1:15" s="168" customFormat="1" ht="21" customHeight="1">
      <c r="A157" s="169" t="s">
        <v>155</v>
      </c>
      <c r="B157" s="175"/>
      <c r="C157" s="165">
        <v>7.0000000000000007E-2</v>
      </c>
      <c r="D157" s="165" t="s">
        <v>19</v>
      </c>
      <c r="E157" s="166"/>
      <c r="F157" s="171"/>
      <c r="G157" s="166"/>
      <c r="H157" s="216"/>
      <c r="I157" s="166"/>
      <c r="J157" s="216"/>
      <c r="K157" s="166"/>
      <c r="L157" s="166"/>
    </row>
    <row r="158" spans="1:15" s="168" customFormat="1" ht="21" customHeight="1">
      <c r="A158" s="169" t="s">
        <v>156</v>
      </c>
      <c r="B158" s="175"/>
      <c r="C158" s="165">
        <v>0.06</v>
      </c>
      <c r="D158" s="165" t="s">
        <v>19</v>
      </c>
      <c r="E158" s="166"/>
      <c r="F158" s="171"/>
      <c r="G158" s="166"/>
      <c r="H158" s="216"/>
      <c r="I158" s="166"/>
      <c r="J158" s="216"/>
      <c r="K158" s="166"/>
      <c r="L158" s="166"/>
    </row>
    <row r="159" spans="1:15" s="168" customFormat="1" ht="21" customHeight="1">
      <c r="A159" s="169" t="s">
        <v>157</v>
      </c>
      <c r="B159" s="175"/>
      <c r="C159" s="165">
        <v>7.0000000000000007E-2</v>
      </c>
      <c r="D159" s="165" t="s">
        <v>19</v>
      </c>
      <c r="E159" s="166"/>
      <c r="F159" s="171"/>
      <c r="G159" s="166"/>
      <c r="H159" s="216"/>
      <c r="I159" s="166"/>
      <c r="J159" s="216"/>
      <c r="K159" s="166"/>
      <c r="L159" s="166"/>
    </row>
    <row r="160" spans="1:15" s="168" customFormat="1" ht="21" customHeight="1">
      <c r="A160" s="214" t="s">
        <v>247</v>
      </c>
      <c r="B160" s="206" t="s">
        <v>248</v>
      </c>
      <c r="C160" s="208">
        <v>0.1</v>
      </c>
      <c r="D160" s="206" t="s">
        <v>158</v>
      </c>
      <c r="E160" s="166"/>
      <c r="F160" s="216"/>
      <c r="G160" s="166"/>
      <c r="H160" s="452"/>
      <c r="I160" s="166"/>
      <c r="J160" s="216"/>
      <c r="K160" s="166"/>
      <c r="L160" s="166"/>
      <c r="O160" s="343"/>
    </row>
    <row r="161" spans="1:15" s="168" customFormat="1" ht="21" customHeight="1">
      <c r="A161" s="214" t="s">
        <v>249</v>
      </c>
      <c r="B161" s="206" t="s">
        <v>250</v>
      </c>
      <c r="C161" s="209">
        <v>1.4999999999999999E-2</v>
      </c>
      <c r="D161" s="206" t="s">
        <v>158</v>
      </c>
      <c r="E161" s="166"/>
      <c r="F161" s="216"/>
      <c r="G161" s="166"/>
      <c r="H161" s="452"/>
      <c r="I161" s="166"/>
      <c r="J161" s="216"/>
      <c r="K161" s="166"/>
      <c r="L161" s="166"/>
      <c r="O161" s="343"/>
    </row>
    <row r="162" spans="1:15" s="168" customFormat="1" ht="21" customHeight="1">
      <c r="A162" s="214" t="s">
        <v>231</v>
      </c>
      <c r="B162" s="206"/>
      <c r="C162" s="208">
        <v>2.9</v>
      </c>
      <c r="D162" s="206" t="s">
        <v>232</v>
      </c>
      <c r="E162" s="166"/>
      <c r="F162" s="216"/>
      <c r="G162" s="166"/>
      <c r="H162" s="452"/>
      <c r="I162" s="166"/>
      <c r="J162" s="216"/>
      <c r="K162" s="166"/>
      <c r="L162" s="166"/>
      <c r="O162" s="343"/>
    </row>
    <row r="163" spans="1:15" s="168" customFormat="1" ht="21" customHeight="1">
      <c r="A163" s="214" t="s">
        <v>233</v>
      </c>
      <c r="B163" s="206" t="s">
        <v>234</v>
      </c>
      <c r="C163" s="208">
        <v>16</v>
      </c>
      <c r="D163" s="206" t="s">
        <v>159</v>
      </c>
      <c r="E163" s="166"/>
      <c r="F163" s="216"/>
      <c r="G163" s="166"/>
      <c r="H163" s="452"/>
      <c r="I163" s="166"/>
      <c r="J163" s="216"/>
      <c r="K163" s="166"/>
      <c r="L163" s="166"/>
      <c r="O163" s="343"/>
    </row>
    <row r="164" spans="1:15" s="168" customFormat="1" ht="21" customHeight="1">
      <c r="A164" s="214" t="s">
        <v>251</v>
      </c>
      <c r="B164" s="206"/>
      <c r="C164" s="208">
        <v>0.5</v>
      </c>
      <c r="D164" s="206" t="s">
        <v>237</v>
      </c>
      <c r="E164" s="166"/>
      <c r="F164" s="216"/>
      <c r="G164" s="166"/>
      <c r="H164" s="218"/>
      <c r="I164" s="166"/>
      <c r="J164" s="211"/>
      <c r="K164" s="166"/>
      <c r="L164" s="166"/>
      <c r="N164" s="211"/>
      <c r="O164" s="343"/>
    </row>
    <row r="165" spans="1:15" s="168" customFormat="1" ht="21" customHeight="1">
      <c r="A165" s="169"/>
      <c r="B165" s="175"/>
      <c r="C165" s="165"/>
      <c r="D165" s="165"/>
      <c r="E165" s="166"/>
      <c r="F165" s="172"/>
      <c r="G165" s="166"/>
      <c r="H165" s="185"/>
      <c r="I165" s="166"/>
      <c r="J165" s="172"/>
      <c r="K165" s="166"/>
      <c r="L165" s="166"/>
    </row>
    <row r="166" spans="1:15" s="168" customFormat="1" ht="21" customHeight="1">
      <c r="A166" s="163" t="s">
        <v>187</v>
      </c>
      <c r="B166" s="217"/>
      <c r="C166" s="165"/>
      <c r="D166" s="165"/>
      <c r="E166" s="166"/>
      <c r="F166" s="167"/>
      <c r="G166" s="166"/>
      <c r="H166" s="166"/>
      <c r="I166" s="166"/>
      <c r="J166" s="166"/>
      <c r="K166" s="166"/>
      <c r="L166" s="166"/>
    </row>
    <row r="167" spans="1:15" s="168" customFormat="1" ht="21" customHeight="1">
      <c r="A167" s="169" t="s">
        <v>155</v>
      </c>
      <c r="B167" s="175"/>
      <c r="C167" s="165">
        <v>1</v>
      </c>
      <c r="D167" s="165" t="s">
        <v>19</v>
      </c>
      <c r="E167" s="166"/>
      <c r="F167" s="171"/>
      <c r="G167" s="166"/>
      <c r="H167" s="216"/>
      <c r="I167" s="166"/>
      <c r="J167" s="216"/>
      <c r="K167" s="166"/>
      <c r="L167" s="166"/>
    </row>
    <row r="168" spans="1:15" s="168" customFormat="1" ht="21" customHeight="1">
      <c r="A168" s="169" t="s">
        <v>156</v>
      </c>
      <c r="B168" s="175"/>
      <c r="C168" s="165">
        <v>1</v>
      </c>
      <c r="D168" s="165" t="s">
        <v>19</v>
      </c>
      <c r="E168" s="166"/>
      <c r="F168" s="171"/>
      <c r="G168" s="166"/>
      <c r="H168" s="216"/>
      <c r="I168" s="166"/>
      <c r="J168" s="216"/>
      <c r="K168" s="166"/>
      <c r="L168" s="166"/>
    </row>
    <row r="169" spans="1:15" s="168" customFormat="1" ht="21" customHeight="1">
      <c r="A169" s="169" t="s">
        <v>157</v>
      </c>
      <c r="B169" s="175"/>
      <c r="C169" s="165">
        <v>1</v>
      </c>
      <c r="D169" s="165" t="s">
        <v>19</v>
      </c>
      <c r="E169" s="166"/>
      <c r="F169" s="171"/>
      <c r="G169" s="166"/>
      <c r="H169" s="216"/>
      <c r="I169" s="166"/>
      <c r="J169" s="216"/>
      <c r="K169" s="166"/>
      <c r="L169" s="166"/>
    </row>
    <row r="170" spans="1:15" s="168" customFormat="1" ht="21" customHeight="1">
      <c r="A170" s="214" t="s">
        <v>231</v>
      </c>
      <c r="B170" s="206"/>
      <c r="C170" s="208">
        <v>11.6</v>
      </c>
      <c r="D170" s="206" t="s">
        <v>232</v>
      </c>
      <c r="E170" s="166"/>
      <c r="F170" s="211"/>
      <c r="G170" s="211"/>
      <c r="H170" s="211"/>
      <c r="I170" s="166"/>
      <c r="J170" s="211"/>
      <c r="K170" s="211"/>
      <c r="L170" s="166"/>
      <c r="O170" s="343"/>
    </row>
    <row r="171" spans="1:15" s="168" customFormat="1" ht="21" customHeight="1">
      <c r="A171" s="214" t="s">
        <v>233</v>
      </c>
      <c r="B171" s="206" t="s">
        <v>234</v>
      </c>
      <c r="C171" s="208">
        <v>16</v>
      </c>
      <c r="D171" s="206" t="s">
        <v>159</v>
      </c>
      <c r="E171" s="166"/>
      <c r="F171" s="211"/>
      <c r="G171" s="211"/>
      <c r="H171" s="211"/>
      <c r="I171" s="166"/>
      <c r="J171" s="211"/>
      <c r="K171" s="211"/>
      <c r="L171" s="166"/>
      <c r="O171" s="343"/>
    </row>
    <row r="172" spans="1:15" s="168" customFormat="1" ht="21" customHeight="1">
      <c r="A172" s="214" t="s">
        <v>252</v>
      </c>
      <c r="B172" s="206" t="s">
        <v>253</v>
      </c>
      <c r="C172" s="208">
        <v>2</v>
      </c>
      <c r="D172" s="206" t="s">
        <v>237</v>
      </c>
      <c r="E172" s="166"/>
      <c r="F172" s="211"/>
      <c r="G172" s="211"/>
      <c r="H172" s="211"/>
      <c r="I172" s="211"/>
      <c r="J172" s="211"/>
      <c r="K172" s="166"/>
      <c r="L172" s="166"/>
      <c r="N172" s="211"/>
      <c r="O172" s="343"/>
    </row>
    <row r="173" spans="1:15" s="168" customFormat="1" ht="21" customHeight="1">
      <c r="A173" s="169"/>
      <c r="B173" s="170"/>
      <c r="C173" s="165"/>
      <c r="D173" s="165"/>
      <c r="E173" s="166"/>
      <c r="F173" s="171"/>
      <c r="G173" s="166"/>
      <c r="H173" s="172"/>
      <c r="I173" s="166"/>
      <c r="J173" s="172"/>
      <c r="K173" s="166"/>
      <c r="L173" s="166"/>
    </row>
    <row r="174" spans="1:15" s="168" customFormat="1" ht="21" customHeight="1">
      <c r="A174" s="163" t="s">
        <v>188</v>
      </c>
      <c r="B174" s="217"/>
      <c r="C174" s="165"/>
      <c r="D174" s="165"/>
      <c r="E174" s="166"/>
      <c r="F174" s="167"/>
      <c r="G174" s="166"/>
      <c r="H174" s="166"/>
      <c r="I174" s="166"/>
      <c r="J174" s="166"/>
      <c r="K174" s="166"/>
      <c r="L174" s="166"/>
    </row>
    <row r="175" spans="1:15" s="168" customFormat="1" ht="21" customHeight="1">
      <c r="A175" s="214" t="s">
        <v>222</v>
      </c>
      <c r="B175" s="206"/>
      <c r="C175" s="212">
        <v>0.05</v>
      </c>
      <c r="D175" s="206" t="s">
        <v>19</v>
      </c>
      <c r="E175" s="166"/>
      <c r="F175" s="171"/>
      <c r="G175" s="166"/>
      <c r="H175" s="216"/>
      <c r="I175" s="166"/>
      <c r="J175" s="216"/>
      <c r="K175" s="166"/>
      <c r="L175" s="166"/>
    </row>
    <row r="176" spans="1:15" s="168" customFormat="1" ht="21" customHeight="1">
      <c r="A176" s="214" t="s">
        <v>45</v>
      </c>
      <c r="B176" s="206"/>
      <c r="C176" s="212">
        <v>0.15</v>
      </c>
      <c r="D176" s="206" t="s">
        <v>19</v>
      </c>
      <c r="E176" s="166"/>
      <c r="F176" s="171"/>
      <c r="G176" s="166"/>
      <c r="H176" s="216"/>
      <c r="I176" s="166"/>
      <c r="J176" s="216"/>
      <c r="K176" s="166"/>
      <c r="L176" s="166"/>
    </row>
    <row r="177" spans="1:15" s="168" customFormat="1" ht="21" customHeight="1">
      <c r="A177" s="214" t="s">
        <v>231</v>
      </c>
      <c r="B177" s="206"/>
      <c r="C177" s="208">
        <v>4</v>
      </c>
      <c r="D177" s="206" t="s">
        <v>232</v>
      </c>
      <c r="E177" s="166"/>
      <c r="F177" s="211"/>
      <c r="G177" s="211"/>
      <c r="H177" s="211"/>
      <c r="I177" s="166"/>
      <c r="J177" s="211"/>
      <c r="K177" s="211"/>
      <c r="L177" s="166"/>
      <c r="O177" s="343"/>
    </row>
    <row r="178" spans="1:15" s="168" customFormat="1" ht="21" customHeight="1">
      <c r="A178" s="214" t="s">
        <v>233</v>
      </c>
      <c r="B178" s="206" t="s">
        <v>234</v>
      </c>
      <c r="C178" s="208">
        <v>16</v>
      </c>
      <c r="D178" s="206" t="s">
        <v>159</v>
      </c>
      <c r="E178" s="166"/>
      <c r="F178" s="211"/>
      <c r="G178" s="211"/>
      <c r="H178" s="211"/>
      <c r="I178" s="166"/>
      <c r="J178" s="211"/>
      <c r="K178" s="211"/>
      <c r="L178" s="166"/>
      <c r="O178" s="343"/>
    </row>
    <row r="179" spans="1:15" s="168" customFormat="1" ht="21" customHeight="1">
      <c r="A179" s="214" t="s">
        <v>254</v>
      </c>
      <c r="B179" s="206" t="s">
        <v>255</v>
      </c>
      <c r="C179" s="208">
        <v>8</v>
      </c>
      <c r="D179" s="206" t="s">
        <v>237</v>
      </c>
      <c r="E179" s="166"/>
      <c r="F179" s="211"/>
      <c r="G179" s="211"/>
      <c r="H179" s="211"/>
      <c r="I179" s="211"/>
      <c r="J179" s="211"/>
      <c r="K179" s="166"/>
      <c r="L179" s="166"/>
      <c r="N179" s="211"/>
      <c r="O179" s="343"/>
    </row>
    <row r="180" spans="1:15" s="168" customFormat="1" ht="21" customHeight="1">
      <c r="A180" s="214" t="s">
        <v>256</v>
      </c>
      <c r="B180" s="206" t="s">
        <v>257</v>
      </c>
      <c r="C180" s="208">
        <v>8</v>
      </c>
      <c r="D180" s="206" t="s">
        <v>237</v>
      </c>
      <c r="E180" s="166"/>
      <c r="F180" s="211"/>
      <c r="G180" s="211"/>
      <c r="H180" s="211"/>
      <c r="I180" s="211"/>
      <c r="J180" s="211"/>
      <c r="K180" s="166"/>
      <c r="L180" s="166"/>
      <c r="N180" s="211"/>
      <c r="O180" s="343"/>
    </row>
    <row r="181" spans="1:15" s="168" customFormat="1" ht="21" customHeight="1">
      <c r="A181" s="169"/>
      <c r="B181" s="170"/>
      <c r="C181" s="165"/>
      <c r="D181" s="165"/>
      <c r="E181" s="166"/>
      <c r="F181" s="171"/>
      <c r="G181" s="166"/>
      <c r="H181" s="171"/>
      <c r="I181" s="166"/>
      <c r="J181" s="166"/>
      <c r="K181" s="166"/>
      <c r="L181" s="166"/>
    </row>
    <row r="182" spans="1:15" s="168" customFormat="1" ht="21" customHeight="1">
      <c r="A182" s="169"/>
      <c r="B182" s="166"/>
      <c r="C182" s="165"/>
      <c r="D182" s="166"/>
      <c r="E182" s="166"/>
      <c r="F182" s="171"/>
      <c r="G182" s="166"/>
      <c r="H182" s="166"/>
      <c r="I182" s="166"/>
      <c r="J182" s="166"/>
      <c r="K182" s="166"/>
      <c r="L182" s="166"/>
    </row>
    <row r="183" spans="1:15" s="168" customFormat="1" ht="21" customHeight="1">
      <c r="A183" s="163" t="s">
        <v>263</v>
      </c>
      <c r="B183" s="166"/>
      <c r="C183" s="165"/>
      <c r="D183" s="166"/>
      <c r="E183" s="166"/>
      <c r="F183" s="167"/>
      <c r="G183" s="166"/>
      <c r="H183" s="166"/>
      <c r="I183" s="166"/>
      <c r="J183" s="166"/>
      <c r="K183" s="166"/>
      <c r="L183" s="166"/>
    </row>
    <row r="184" spans="1:15" s="168" customFormat="1" ht="21" customHeight="1">
      <c r="A184" s="169" t="s">
        <v>161</v>
      </c>
      <c r="B184" s="166"/>
      <c r="C184" s="165">
        <v>6.7000000000000004E-2</v>
      </c>
      <c r="D184" s="166" t="s">
        <v>162</v>
      </c>
      <c r="E184" s="166"/>
      <c r="F184" s="171"/>
      <c r="G184" s="166"/>
      <c r="H184" s="166"/>
      <c r="I184" s="166"/>
      <c r="J184" s="166"/>
      <c r="K184" s="166"/>
      <c r="L184" s="166"/>
    </row>
    <row r="185" spans="1:15" s="168" customFormat="1" ht="21" customHeight="1">
      <c r="A185" s="169" t="s">
        <v>163</v>
      </c>
      <c r="B185" s="166"/>
      <c r="C185" s="165">
        <v>0.13300000000000001</v>
      </c>
      <c r="D185" s="166" t="s">
        <v>162</v>
      </c>
      <c r="E185" s="166"/>
      <c r="F185" s="171"/>
      <c r="G185" s="166"/>
      <c r="H185" s="166"/>
      <c r="I185" s="166"/>
      <c r="J185" s="166"/>
      <c r="K185" s="166"/>
      <c r="L185" s="166"/>
    </row>
    <row r="186" spans="1:15" s="168" customFormat="1" ht="21" customHeight="1">
      <c r="A186" s="169" t="s">
        <v>164</v>
      </c>
      <c r="B186" s="166"/>
      <c r="C186" s="165">
        <v>0.26700000000000002</v>
      </c>
      <c r="D186" s="166" t="s">
        <v>162</v>
      </c>
      <c r="E186" s="166"/>
      <c r="F186" s="171"/>
      <c r="G186" s="166"/>
      <c r="H186" s="166"/>
      <c r="I186" s="166"/>
      <c r="J186" s="166"/>
      <c r="K186" s="166"/>
      <c r="L186" s="166"/>
    </row>
    <row r="187" spans="1:15" s="168" customFormat="1" ht="21" customHeight="1">
      <c r="A187" s="169" t="s">
        <v>165</v>
      </c>
      <c r="B187" s="166"/>
      <c r="C187" s="165">
        <v>0.26700000000000002</v>
      </c>
      <c r="D187" s="166" t="s">
        <v>162</v>
      </c>
      <c r="E187" s="166"/>
      <c r="F187" s="171"/>
      <c r="G187" s="166"/>
      <c r="H187" s="166"/>
      <c r="I187" s="166"/>
      <c r="J187" s="166"/>
      <c r="K187" s="166"/>
      <c r="L187" s="166"/>
    </row>
    <row r="188" spans="1:15" s="168" customFormat="1" ht="21" customHeight="1">
      <c r="A188" s="214" t="s">
        <v>258</v>
      </c>
      <c r="B188" s="206" t="s">
        <v>259</v>
      </c>
      <c r="C188" s="208">
        <v>1</v>
      </c>
      <c r="D188" s="206" t="s">
        <v>262</v>
      </c>
      <c r="E188" s="166"/>
      <c r="F188" s="171"/>
      <c r="G188" s="166"/>
      <c r="H188" s="211"/>
      <c r="I188" s="166"/>
      <c r="J188" s="166"/>
      <c r="K188" s="166"/>
      <c r="L188" s="166"/>
      <c r="O188" s="343"/>
    </row>
    <row r="189" spans="1:15" s="168" customFormat="1" ht="21" customHeight="1">
      <c r="A189" s="214" t="s">
        <v>260</v>
      </c>
      <c r="B189" s="206" t="s">
        <v>261</v>
      </c>
      <c r="C189" s="208">
        <v>3</v>
      </c>
      <c r="D189" s="206" t="s">
        <v>159</v>
      </c>
      <c r="E189" s="166"/>
      <c r="F189" s="196"/>
      <c r="G189" s="195"/>
      <c r="H189" s="195"/>
      <c r="I189" s="195"/>
      <c r="J189" s="211"/>
      <c r="K189" s="166"/>
      <c r="L189" s="195"/>
      <c r="O189" s="343"/>
    </row>
    <row r="190" spans="1:15" s="168" customFormat="1" ht="21" customHeight="1">
      <c r="A190" s="230"/>
      <c r="B190" s="229"/>
      <c r="C190" s="227"/>
      <c r="D190" s="229"/>
      <c r="E190" s="195"/>
      <c r="F190" s="196"/>
      <c r="G190" s="195"/>
      <c r="H190" s="195"/>
      <c r="I190" s="195"/>
      <c r="J190" s="228"/>
      <c r="K190" s="195"/>
      <c r="L190" s="195"/>
    </row>
    <row r="191" spans="1:15" s="168" customFormat="1" ht="21" customHeight="1">
      <c r="A191" s="230"/>
      <c r="B191" s="229"/>
      <c r="C191" s="227"/>
      <c r="D191" s="229"/>
      <c r="E191" s="195"/>
      <c r="F191" s="196"/>
      <c r="G191" s="195"/>
      <c r="H191" s="195"/>
      <c r="I191" s="195"/>
      <c r="J191" s="228"/>
      <c r="K191" s="195"/>
      <c r="L191" s="195"/>
    </row>
    <row r="192" spans="1:15" s="168" customFormat="1" ht="21" customHeight="1">
      <c r="A192" s="200"/>
      <c r="B192" s="195"/>
      <c r="C192" s="201"/>
      <c r="D192" s="195"/>
      <c r="E192" s="195"/>
      <c r="F192" s="196"/>
      <c r="G192" s="195"/>
      <c r="H192" s="195"/>
      <c r="I192" s="195"/>
      <c r="J192" s="195"/>
      <c r="K192" s="195"/>
      <c r="L192" s="195"/>
    </row>
    <row r="193" spans="1:15" s="168" customFormat="1" ht="21" customHeight="1">
      <c r="A193" s="517" t="s">
        <v>264</v>
      </c>
      <c r="B193" s="518"/>
      <c r="C193" s="519"/>
      <c r="D193" s="195"/>
      <c r="E193" s="195"/>
      <c r="F193" s="196"/>
      <c r="G193" s="195"/>
      <c r="H193" s="195"/>
      <c r="I193" s="195"/>
      <c r="J193" s="195"/>
      <c r="K193" s="195"/>
      <c r="L193" s="195"/>
    </row>
    <row r="194" spans="1:15" s="168" customFormat="1" ht="21" customHeight="1">
      <c r="A194" s="193" t="s">
        <v>298</v>
      </c>
      <c r="B194" s="166"/>
      <c r="C194" s="176">
        <v>1</v>
      </c>
      <c r="D194" s="166" t="s">
        <v>204</v>
      </c>
      <c r="E194" s="166"/>
      <c r="F194" s="171"/>
      <c r="G194" s="166"/>
      <c r="H194" s="166"/>
      <c r="I194" s="166"/>
      <c r="J194" s="166"/>
      <c r="K194" s="166"/>
      <c r="L194" s="166"/>
      <c r="O194" s="343"/>
    </row>
    <row r="195" spans="1:15" s="168" customFormat="1" ht="21" customHeight="1">
      <c r="A195" s="193" t="s">
        <v>50</v>
      </c>
      <c r="B195" s="166"/>
      <c r="C195" s="176">
        <v>1</v>
      </c>
      <c r="D195" s="166" t="s">
        <v>204</v>
      </c>
      <c r="E195" s="166"/>
      <c r="F195" s="171"/>
      <c r="G195" s="166"/>
      <c r="H195" s="166"/>
      <c r="I195" s="166"/>
      <c r="J195" s="166"/>
      <c r="K195" s="166"/>
      <c r="L195" s="166"/>
      <c r="O195" s="343"/>
    </row>
    <row r="196" spans="1:15" s="168" customFormat="1" ht="21" customHeight="1">
      <c r="A196" s="193" t="s">
        <v>299</v>
      </c>
      <c r="B196" s="166"/>
      <c r="C196" s="176">
        <v>1</v>
      </c>
      <c r="D196" s="166" t="s">
        <v>204</v>
      </c>
      <c r="E196" s="166"/>
      <c r="F196" s="171"/>
      <c r="G196" s="166"/>
      <c r="H196" s="166"/>
      <c r="I196" s="166"/>
      <c r="J196" s="166"/>
      <c r="K196" s="166"/>
      <c r="L196" s="166"/>
      <c r="O196" s="343"/>
    </row>
    <row r="197" spans="1:15" s="168" customFormat="1" ht="21" customHeight="1">
      <c r="A197" s="193" t="s">
        <v>48</v>
      </c>
      <c r="B197" s="166"/>
      <c r="C197" s="176">
        <v>1</v>
      </c>
      <c r="D197" s="166" t="s">
        <v>204</v>
      </c>
      <c r="E197" s="166"/>
      <c r="F197" s="171"/>
      <c r="G197" s="166"/>
      <c r="H197" s="166"/>
      <c r="I197" s="166"/>
      <c r="J197" s="166"/>
      <c r="K197" s="166"/>
      <c r="L197" s="166"/>
      <c r="O197" s="343"/>
    </row>
    <row r="198" spans="1:15" s="168" customFormat="1" ht="21" customHeight="1">
      <c r="A198" s="194" t="s">
        <v>49</v>
      </c>
      <c r="B198" s="166"/>
      <c r="C198" s="176">
        <v>1</v>
      </c>
      <c r="D198" s="166" t="s">
        <v>204</v>
      </c>
      <c r="E198" s="166"/>
      <c r="F198" s="171"/>
      <c r="G198" s="166"/>
      <c r="H198" s="166"/>
      <c r="I198" s="166"/>
      <c r="J198" s="166"/>
      <c r="K198" s="166"/>
      <c r="L198" s="166"/>
      <c r="O198" s="343"/>
    </row>
    <row r="199" spans="1:15" s="168" customFormat="1" ht="21" customHeight="1">
      <c r="A199" s="192" t="s">
        <v>52</v>
      </c>
      <c r="B199" s="166"/>
      <c r="C199" s="176">
        <v>1</v>
      </c>
      <c r="D199" s="166" t="s">
        <v>204</v>
      </c>
      <c r="E199" s="166"/>
      <c r="F199" s="171"/>
      <c r="G199" s="166"/>
      <c r="H199" s="166"/>
      <c r="I199" s="166"/>
      <c r="J199" s="166"/>
      <c r="K199" s="166"/>
      <c r="L199" s="166"/>
      <c r="O199" s="343"/>
    </row>
    <row r="200" spans="1:15" s="168" customFormat="1" ht="21" customHeight="1">
      <c r="A200" s="192" t="s">
        <v>51</v>
      </c>
      <c r="B200" s="166"/>
      <c r="C200" s="176">
        <v>1</v>
      </c>
      <c r="D200" s="166" t="s">
        <v>204</v>
      </c>
      <c r="E200" s="166"/>
      <c r="F200" s="171"/>
      <c r="G200" s="166"/>
      <c r="H200" s="166"/>
      <c r="I200" s="166"/>
      <c r="J200" s="166"/>
      <c r="K200" s="166"/>
      <c r="L200" s="166"/>
      <c r="O200" s="343"/>
    </row>
    <row r="201" spans="1:15" s="168" customFormat="1" ht="21" customHeight="1">
      <c r="A201" s="169"/>
      <c r="B201" s="166"/>
      <c r="C201" s="176"/>
      <c r="D201" s="166" t="s">
        <v>204</v>
      </c>
      <c r="E201" s="166"/>
      <c r="F201" s="171"/>
      <c r="G201" s="166"/>
      <c r="H201" s="166"/>
      <c r="I201" s="166"/>
      <c r="J201" s="166"/>
      <c r="K201" s="166"/>
      <c r="L201" s="166"/>
    </row>
    <row r="202" spans="1:15" s="168" customFormat="1" ht="21" customHeight="1">
      <c r="A202" s="169"/>
      <c r="B202" s="166"/>
      <c r="C202" s="176"/>
      <c r="D202" s="166"/>
      <c r="E202" s="166"/>
      <c r="F202" s="171"/>
      <c r="G202" s="166"/>
      <c r="H202" s="166"/>
      <c r="I202" s="166"/>
      <c r="J202" s="203"/>
      <c r="K202" s="166"/>
      <c r="L202" s="166"/>
    </row>
    <row r="203" spans="1:15" s="168" customFormat="1" ht="21" customHeight="1">
      <c r="A203" s="163" t="s">
        <v>265</v>
      </c>
      <c r="B203" s="170"/>
      <c r="C203" s="165"/>
      <c r="D203" s="165"/>
      <c r="E203" s="166"/>
      <c r="F203" s="167"/>
      <c r="G203" s="166"/>
      <c r="H203" s="166"/>
      <c r="I203" s="166"/>
      <c r="J203" s="166"/>
      <c r="K203" s="166"/>
      <c r="L203" s="166"/>
    </row>
    <row r="204" spans="1:15" s="168" customFormat="1" ht="21" customHeight="1">
      <c r="A204" s="169" t="s">
        <v>190</v>
      </c>
      <c r="B204" s="175"/>
      <c r="C204" s="165">
        <v>0.5</v>
      </c>
      <c r="D204" s="165" t="s">
        <v>19</v>
      </c>
      <c r="E204" s="166"/>
      <c r="F204" s="171"/>
      <c r="G204" s="166"/>
      <c r="H204" s="172"/>
      <c r="I204" s="166"/>
      <c r="J204" s="172"/>
      <c r="K204" s="166"/>
      <c r="L204" s="166"/>
    </row>
    <row r="205" spans="1:15" s="168" customFormat="1" ht="21" customHeight="1">
      <c r="A205" s="169" t="s">
        <v>192</v>
      </c>
      <c r="B205" s="175"/>
      <c r="C205" s="165">
        <v>2</v>
      </c>
      <c r="D205" s="165" t="s">
        <v>19</v>
      </c>
      <c r="E205" s="166"/>
      <c r="F205" s="171"/>
      <c r="G205" s="166"/>
      <c r="H205" s="172"/>
      <c r="I205" s="166"/>
      <c r="J205" s="172"/>
      <c r="K205" s="166"/>
      <c r="L205" s="166"/>
    </row>
    <row r="206" spans="1:15" s="168" customFormat="1" ht="21" customHeight="1">
      <c r="A206" s="169" t="s">
        <v>191</v>
      </c>
      <c r="B206" s="175"/>
      <c r="C206" s="165">
        <v>1</v>
      </c>
      <c r="D206" s="165" t="s">
        <v>19</v>
      </c>
      <c r="E206" s="166"/>
      <c r="F206" s="171"/>
      <c r="G206" s="166"/>
      <c r="H206" s="172"/>
      <c r="I206" s="166"/>
      <c r="J206" s="172"/>
      <c r="K206" s="166"/>
      <c r="L206" s="166"/>
    </row>
    <row r="207" spans="1:15" s="168" customFormat="1" ht="21" customHeight="1">
      <c r="A207" s="169"/>
      <c r="B207" s="175"/>
      <c r="C207" s="165"/>
      <c r="D207" s="165"/>
      <c r="E207" s="166"/>
      <c r="F207" s="171"/>
      <c r="G207" s="166"/>
      <c r="H207" s="172"/>
      <c r="I207" s="166"/>
      <c r="J207" s="172"/>
      <c r="K207" s="166"/>
      <c r="L207" s="166"/>
    </row>
    <row r="208" spans="1:15" s="168" customFormat="1" ht="21" customHeight="1">
      <c r="A208" s="169"/>
      <c r="B208" s="175"/>
      <c r="C208" s="165"/>
      <c r="D208" s="165"/>
      <c r="E208" s="166"/>
      <c r="F208" s="171"/>
      <c r="G208" s="166"/>
      <c r="H208" s="172"/>
      <c r="I208" s="166"/>
      <c r="J208" s="172"/>
      <c r="K208" s="166"/>
      <c r="L208" s="166"/>
    </row>
    <row r="209" spans="1:15" s="168" customFormat="1" ht="21" customHeight="1">
      <c r="A209" s="169"/>
      <c r="B209" s="175"/>
      <c r="C209" s="165"/>
      <c r="D209" s="165"/>
      <c r="E209" s="166"/>
      <c r="F209" s="171"/>
      <c r="G209" s="166"/>
      <c r="H209" s="172"/>
      <c r="I209" s="166"/>
      <c r="J209" s="172"/>
      <c r="K209" s="166"/>
      <c r="L209" s="166"/>
    </row>
    <row r="210" spans="1:15" s="168" customFormat="1" ht="21" customHeight="1">
      <c r="A210" s="169"/>
      <c r="B210" s="166"/>
      <c r="C210" s="165"/>
      <c r="D210" s="166"/>
      <c r="E210" s="166"/>
      <c r="F210" s="171"/>
      <c r="G210" s="166"/>
      <c r="H210" s="166"/>
      <c r="I210" s="166"/>
      <c r="J210" s="166"/>
      <c r="K210" s="166"/>
      <c r="L210" s="166"/>
    </row>
    <row r="211" spans="1:15" s="168" customFormat="1" ht="21" customHeight="1">
      <c r="A211" s="163" t="s">
        <v>266</v>
      </c>
      <c r="B211" s="166"/>
      <c r="C211" s="165"/>
      <c r="D211" s="166"/>
      <c r="E211" s="166"/>
      <c r="F211" s="167"/>
      <c r="G211" s="166"/>
      <c r="H211" s="166"/>
      <c r="I211" s="166"/>
      <c r="J211" s="166"/>
      <c r="K211" s="166"/>
      <c r="L211" s="166"/>
    </row>
    <row r="212" spans="1:15" s="168" customFormat="1" ht="21" customHeight="1">
      <c r="A212" s="169" t="s">
        <v>166</v>
      </c>
      <c r="B212" s="170"/>
      <c r="C212" s="165">
        <v>2.4</v>
      </c>
      <c r="D212" s="166" t="s">
        <v>162</v>
      </c>
      <c r="E212" s="166"/>
      <c r="F212" s="171"/>
      <c r="G212" s="166"/>
      <c r="H212" s="166"/>
      <c r="I212" s="166"/>
      <c r="J212" s="166"/>
      <c r="K212" s="166"/>
      <c r="L212" s="166"/>
    </row>
    <row r="213" spans="1:15" s="168" customFormat="1" ht="21" customHeight="1">
      <c r="A213" s="169" t="s">
        <v>167</v>
      </c>
      <c r="B213" s="170"/>
      <c r="C213" s="165">
        <v>2.4</v>
      </c>
      <c r="D213" s="166" t="s">
        <v>162</v>
      </c>
      <c r="E213" s="166"/>
      <c r="F213" s="171"/>
      <c r="G213" s="166"/>
      <c r="H213" s="166"/>
      <c r="I213" s="166"/>
      <c r="J213" s="166"/>
      <c r="K213" s="166"/>
      <c r="L213" s="166"/>
    </row>
    <row r="214" spans="1:15" s="168" customFormat="1" ht="21" customHeight="1">
      <c r="A214" s="169" t="s">
        <v>168</v>
      </c>
      <c r="B214" s="170"/>
      <c r="C214" s="165">
        <v>0.8</v>
      </c>
      <c r="D214" s="166" t="s">
        <v>162</v>
      </c>
      <c r="E214" s="166"/>
      <c r="F214" s="171"/>
      <c r="G214" s="166"/>
      <c r="H214" s="166"/>
      <c r="I214" s="166"/>
      <c r="J214" s="166"/>
      <c r="K214" s="166"/>
      <c r="L214" s="166"/>
    </row>
    <row r="215" spans="1:15" s="168" customFormat="1" ht="21" customHeight="1">
      <c r="A215" s="186"/>
      <c r="B215" s="187"/>
      <c r="C215" s="188"/>
      <c r="D215" s="187"/>
      <c r="E215" s="187"/>
      <c r="F215" s="189"/>
      <c r="G215" s="187"/>
      <c r="H215" s="187"/>
      <c r="I215" s="187"/>
      <c r="J215" s="187"/>
      <c r="K215" s="187"/>
      <c r="L215" s="187"/>
    </row>
    <row r="216" spans="1:15" s="168" customFormat="1" ht="21" customHeight="1">
      <c r="A216" s="163" t="s">
        <v>209</v>
      </c>
      <c r="B216" s="166"/>
      <c r="C216" s="165" t="s">
        <v>169</v>
      </c>
      <c r="D216" s="166"/>
      <c r="E216" s="166"/>
      <c r="F216" s="167"/>
      <c r="G216" s="166"/>
      <c r="H216" s="166"/>
      <c r="I216" s="166"/>
      <c r="J216" s="166"/>
      <c r="K216" s="166"/>
      <c r="L216" s="166"/>
      <c r="N216" s="203"/>
    </row>
    <row r="217" spans="1:15" s="168" customFormat="1" ht="21" customHeight="1">
      <c r="A217" s="169" t="s">
        <v>170</v>
      </c>
      <c r="B217" s="166"/>
      <c r="C217" s="176">
        <v>10</v>
      </c>
      <c r="D217" s="166" t="s">
        <v>171</v>
      </c>
      <c r="E217" s="166"/>
      <c r="F217" s="167"/>
      <c r="G217" s="166"/>
      <c r="H217" s="166"/>
      <c r="I217" s="166"/>
      <c r="J217" s="211"/>
      <c r="K217" s="166"/>
      <c r="L217" s="166"/>
      <c r="N217" s="203"/>
      <c r="O217" s="343"/>
    </row>
    <row r="218" spans="1:15" s="168" customFormat="1" ht="21" customHeight="1">
      <c r="A218" s="169" t="s">
        <v>172</v>
      </c>
      <c r="B218" s="166"/>
      <c r="C218" s="176">
        <v>100</v>
      </c>
      <c r="D218" s="166" t="s">
        <v>171</v>
      </c>
      <c r="E218" s="166"/>
      <c r="F218" s="167"/>
      <c r="G218" s="166"/>
      <c r="H218" s="166"/>
      <c r="I218" s="166"/>
      <c r="J218" s="211"/>
      <c r="K218" s="166"/>
      <c r="L218" s="166"/>
      <c r="O218" s="343"/>
    </row>
    <row r="219" spans="1:15" ht="24.95" customHeight="1">
      <c r="A219" s="520" t="s">
        <v>397</v>
      </c>
      <c r="B219" s="521"/>
      <c r="C219" s="521"/>
      <c r="D219" s="521"/>
      <c r="E219" s="521"/>
      <c r="F219" s="521"/>
      <c r="G219" s="521"/>
      <c r="H219" s="521"/>
      <c r="I219" s="521"/>
      <c r="J219" s="521"/>
      <c r="K219" s="521"/>
      <c r="L219" s="521"/>
    </row>
    <row r="220" spans="1:15" ht="24.95" customHeight="1">
      <c r="A220" s="522"/>
      <c r="B220" s="522"/>
      <c r="C220" s="522"/>
      <c r="D220" s="522"/>
      <c r="E220" s="522"/>
      <c r="F220" s="522"/>
      <c r="G220" s="522"/>
      <c r="H220" s="522"/>
      <c r="I220" s="522"/>
      <c r="J220" s="522"/>
      <c r="K220" s="522"/>
      <c r="L220" s="522"/>
    </row>
    <row r="221" spans="1:15" ht="24.95" customHeight="1">
      <c r="A221" s="522"/>
      <c r="B221" s="522"/>
      <c r="C221" s="522"/>
      <c r="D221" s="522"/>
      <c r="E221" s="522"/>
      <c r="F221" s="522"/>
      <c r="G221" s="522"/>
      <c r="H221" s="522"/>
      <c r="I221" s="522"/>
      <c r="J221" s="522"/>
      <c r="K221" s="522"/>
      <c r="L221" s="522"/>
    </row>
    <row r="222" spans="1:15" ht="24.95" customHeight="1">
      <c r="A222" s="522"/>
      <c r="B222" s="522"/>
      <c r="C222" s="522"/>
      <c r="D222" s="522"/>
      <c r="E222" s="522"/>
      <c r="F222" s="522"/>
      <c r="G222" s="522"/>
      <c r="H222" s="522"/>
      <c r="I222" s="522"/>
      <c r="J222" s="522"/>
      <c r="K222" s="522"/>
      <c r="L222" s="522"/>
    </row>
    <row r="223" spans="1:15" ht="24.95" customHeight="1">
      <c r="A223" s="223"/>
      <c r="B223" s="220"/>
      <c r="C223" s="221"/>
      <c r="D223" s="220"/>
      <c r="E223" s="220"/>
      <c r="F223" s="222"/>
    </row>
    <row r="224" spans="1:15" ht="24.95" customHeight="1">
      <c r="A224" s="223"/>
      <c r="B224" s="220"/>
      <c r="C224" s="221"/>
      <c r="D224" s="220"/>
      <c r="E224" s="220"/>
      <c r="F224" s="222"/>
    </row>
    <row r="225" spans="1:6" ht="24.95" customHeight="1">
      <c r="A225" s="223"/>
      <c r="B225" s="220"/>
      <c r="C225" s="221"/>
      <c r="D225" s="220"/>
      <c r="E225" s="220"/>
      <c r="F225" s="222"/>
    </row>
    <row r="226" spans="1:6" ht="24.95" customHeight="1">
      <c r="A226" s="223"/>
      <c r="B226" s="220"/>
      <c r="C226" s="221"/>
      <c r="D226" s="220"/>
      <c r="E226" s="220"/>
      <c r="F226" s="222"/>
    </row>
    <row r="227" spans="1:6" ht="24.95" customHeight="1">
      <c r="A227" s="156"/>
      <c r="F227" s="158"/>
    </row>
    <row r="228" spans="1:6" ht="24.95" customHeight="1">
      <c r="A228" s="159"/>
      <c r="B228" s="160"/>
      <c r="C228" s="160"/>
      <c r="D228" s="160"/>
      <c r="E228" s="160"/>
      <c r="F228" s="158"/>
    </row>
    <row r="229" spans="1:6" ht="24.95" customHeight="1">
      <c r="A229" s="156"/>
      <c r="F229" s="158"/>
    </row>
    <row r="230" spans="1:6" ht="24.95" customHeight="1">
      <c r="A230" s="156"/>
      <c r="F230" s="158"/>
    </row>
    <row r="231" spans="1:6" ht="24.95" customHeight="1">
      <c r="A231" s="156"/>
      <c r="F231" s="158"/>
    </row>
    <row r="232" spans="1:6" ht="24.95" customHeight="1">
      <c r="A232" s="156"/>
      <c r="F232" s="158"/>
    </row>
    <row r="233" spans="1:6" ht="24.95" customHeight="1">
      <c r="A233" s="156"/>
      <c r="F233" s="158"/>
    </row>
  </sheetData>
  <mergeCells count="15">
    <mergeCell ref="A193:C193"/>
    <mergeCell ref="A219:L222"/>
    <mergeCell ref="A2:L2"/>
    <mergeCell ref="I5:J5"/>
    <mergeCell ref="C17:F17"/>
    <mergeCell ref="H17:J17"/>
    <mergeCell ref="A20:A21"/>
    <mergeCell ref="B20:B21"/>
    <mergeCell ref="C20:C21"/>
    <mergeCell ref="D20:D21"/>
    <mergeCell ref="E20:E21"/>
    <mergeCell ref="F20:G20"/>
    <mergeCell ref="H20:I20"/>
    <mergeCell ref="J20:K20"/>
    <mergeCell ref="L20:L21"/>
  </mergeCells>
  <phoneticPr fontId="10" type="noConversion"/>
  <printOptions horizontalCentered="1"/>
  <pageMargins left="0.51181102362204722" right="0.43307086614173229" top="0.98425196850393704" bottom="0.74803149606299213" header="0.51181102362204722" footer="0.51181102362204722"/>
  <pageSetup paperSize="9" orientation="landscape" r:id="rId1"/>
  <headerFooter alignWithMargins="0"/>
  <rowBreaks count="6" manualBreakCount="6">
    <brk id="59" max="11" man="1"/>
    <brk id="78" max="11" man="1"/>
    <brk id="97" max="11" man="1"/>
    <brk id="116" max="11" man="1"/>
    <brk id="135" max="11" man="1"/>
    <brk id="154" max="11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3"/>
  <sheetViews>
    <sheetView view="pageBreakPreview" zoomScaleNormal="100" zoomScaleSheetLayoutView="100" workbookViewId="0">
      <selection sqref="A1:B1"/>
    </sheetView>
  </sheetViews>
  <sheetFormatPr defaultRowHeight="13.5"/>
  <sheetData>
    <row r="3" spans="1:1" ht="195" customHeight="1">
      <c r="A3" s="395" t="s">
        <v>382</v>
      </c>
    </row>
  </sheetData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F9"/>
  <sheetViews>
    <sheetView view="pageBreakPreview" zoomScaleNormal="100" zoomScaleSheetLayoutView="100" workbookViewId="0">
      <selection activeCell="B5" sqref="B5"/>
    </sheetView>
  </sheetViews>
  <sheetFormatPr defaultRowHeight="13.5"/>
  <cols>
    <col min="1" max="1" width="20.88671875" style="6" customWidth="1"/>
    <col min="2" max="2" width="23.109375" style="6" customWidth="1"/>
    <col min="3" max="3" width="17.88671875" style="6" customWidth="1"/>
    <col min="4" max="4" width="18.88671875" style="6" customWidth="1"/>
    <col min="5" max="5" width="10.21875" style="6" bestFit="1" customWidth="1"/>
    <col min="6" max="6" width="17.44140625" style="6" customWidth="1"/>
    <col min="7" max="7" width="17.21875" style="6" customWidth="1"/>
    <col min="8" max="8" width="9.6640625" style="6" customWidth="1"/>
    <col min="9" max="9" width="6.6640625" style="6" customWidth="1"/>
    <col min="10" max="16384" width="8.88671875" style="6"/>
  </cols>
  <sheetData>
    <row r="1" spans="1:6" ht="30" customHeight="1">
      <c r="A1" s="529" t="s">
        <v>393</v>
      </c>
      <c r="B1" s="529"/>
      <c r="C1" s="529"/>
      <c r="D1" s="529"/>
      <c r="E1" s="529"/>
      <c r="F1" s="529"/>
    </row>
    <row r="2" spans="1:6" ht="21" customHeight="1">
      <c r="A2" s="265"/>
      <c r="B2" s="265"/>
      <c r="C2" s="282"/>
      <c r="D2" s="283"/>
      <c r="E2" s="265"/>
      <c r="F2" s="295" t="s">
        <v>302</v>
      </c>
    </row>
    <row r="3" spans="1:6" ht="26.25" customHeight="1">
      <c r="A3" s="284" t="s">
        <v>185</v>
      </c>
      <c r="B3" s="284" t="s">
        <v>285</v>
      </c>
      <c r="C3" s="284" t="s">
        <v>284</v>
      </c>
      <c r="D3" s="284" t="s">
        <v>283</v>
      </c>
      <c r="E3" s="284" t="s">
        <v>282</v>
      </c>
      <c r="F3" s="285" t="s">
        <v>183</v>
      </c>
    </row>
    <row r="4" spans="1:6" ht="26.25" customHeight="1">
      <c r="A4" s="286" t="s">
        <v>281</v>
      </c>
      <c r="B4" s="287">
        <f>SUM(B5:B5)</f>
        <v>1265000000</v>
      </c>
      <c r="C4" s="294">
        <f>SUM(C5:C5)</f>
        <v>1179000000</v>
      </c>
      <c r="D4" s="287">
        <f>SUM(D5:D5)</f>
        <v>86000000</v>
      </c>
      <c r="E4" s="287">
        <f>SUM(E5:E5)</f>
        <v>0</v>
      </c>
      <c r="F4" s="288"/>
    </row>
    <row r="5" spans="1:6" ht="26.25" customHeight="1">
      <c r="A5" s="289" t="s">
        <v>394</v>
      </c>
      <c r="B5" s="290">
        <v>1265000000</v>
      </c>
      <c r="C5" s="290">
        <v>1179000000</v>
      </c>
      <c r="D5" s="290">
        <f>B5-C5</f>
        <v>86000000</v>
      </c>
      <c r="E5" s="290">
        <v>0</v>
      </c>
      <c r="F5" s="291" t="s">
        <v>320</v>
      </c>
    </row>
    <row r="7" spans="1:6" ht="19.5" customHeight="1">
      <c r="A7" s="292"/>
      <c r="D7" s="293"/>
    </row>
    <row r="8" spans="1:6" ht="19.5" customHeight="1">
      <c r="D8" s="293"/>
    </row>
    <row r="9" spans="1:6" ht="19.5" customHeight="1"/>
  </sheetData>
  <mergeCells count="1">
    <mergeCell ref="A1:F1"/>
  </mergeCells>
  <phoneticPr fontId="1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18"/>
  <sheetViews>
    <sheetView workbookViewId="0">
      <selection sqref="A1:H1"/>
    </sheetView>
  </sheetViews>
  <sheetFormatPr defaultRowHeight="13.5"/>
  <cols>
    <col min="1" max="1" width="4.77734375" customWidth="1"/>
  </cols>
  <sheetData>
    <row r="1" spans="1:11" ht="26.25" customHeight="1">
      <c r="A1" s="530" t="s">
        <v>42</v>
      </c>
      <c r="B1" s="530"/>
      <c r="C1" s="530"/>
      <c r="D1" s="530"/>
      <c r="E1" s="530"/>
      <c r="F1" s="530"/>
      <c r="G1" s="530"/>
      <c r="H1" s="530"/>
      <c r="I1" s="180"/>
      <c r="J1" s="180"/>
      <c r="K1" s="180"/>
    </row>
    <row r="2" spans="1:11" s="1" customFormat="1" ht="26.25" customHeight="1">
      <c r="B2" s="1" t="s">
        <v>22</v>
      </c>
      <c r="G2" s="2">
        <v>5</v>
      </c>
    </row>
    <row r="3" spans="1:11" s="1" customFormat="1" ht="26.25" customHeight="1">
      <c r="B3" s="1" t="s">
        <v>23</v>
      </c>
      <c r="G3" s="2">
        <v>5</v>
      </c>
    </row>
    <row r="4" spans="1:11" s="1" customFormat="1" ht="26.25" customHeight="1">
      <c r="B4" s="1" t="s">
        <v>24</v>
      </c>
      <c r="G4" s="2">
        <v>5</v>
      </c>
    </row>
    <row r="5" spans="1:11" s="1" customFormat="1" ht="26.25" customHeight="1">
      <c r="B5" s="1" t="s">
        <v>25</v>
      </c>
      <c r="G5" s="2">
        <v>10</v>
      </c>
    </row>
    <row r="6" spans="1:11" s="1" customFormat="1" ht="26.25" customHeight="1">
      <c r="B6" s="1" t="s">
        <v>26</v>
      </c>
      <c r="G6" s="2"/>
    </row>
    <row r="7" spans="1:11" s="1" customFormat="1" ht="26.25" customHeight="1">
      <c r="B7" s="1" t="s">
        <v>27</v>
      </c>
      <c r="G7" s="2">
        <v>2</v>
      </c>
    </row>
    <row r="8" spans="1:11" s="1" customFormat="1" ht="26.25" customHeight="1">
      <c r="B8" s="1" t="s">
        <v>28</v>
      </c>
      <c r="G8" s="2">
        <v>10</v>
      </c>
    </row>
    <row r="9" spans="1:11" s="1" customFormat="1" ht="26.25" customHeight="1">
      <c r="B9" s="1" t="s">
        <v>177</v>
      </c>
      <c r="G9" s="2">
        <v>10</v>
      </c>
    </row>
    <row r="10" spans="1:11" s="1" customFormat="1" ht="26.25" customHeight="1">
      <c r="B10" s="1" t="s">
        <v>178</v>
      </c>
      <c r="G10" s="2">
        <v>5</v>
      </c>
    </row>
    <row r="11" spans="1:11" s="1" customFormat="1" ht="26.25" customHeight="1">
      <c r="B11" s="1" t="s">
        <v>179</v>
      </c>
      <c r="G11" s="2">
        <v>5</v>
      </c>
    </row>
    <row r="12" spans="1:11" s="1" customFormat="1" ht="26.25" customHeight="1">
      <c r="B12" s="1" t="s">
        <v>180</v>
      </c>
      <c r="G12" s="2">
        <v>5</v>
      </c>
    </row>
    <row r="13" spans="1:11" s="1" customFormat="1" ht="26.25" customHeight="1">
      <c r="B13" s="1" t="s">
        <v>29</v>
      </c>
      <c r="G13" s="2"/>
    </row>
    <row r="14" spans="1:11" s="1" customFormat="1" ht="26.25" customHeight="1">
      <c r="B14" s="1" t="s">
        <v>30</v>
      </c>
      <c r="G14" s="2">
        <v>45</v>
      </c>
    </row>
    <row r="15" spans="1:11" s="1" customFormat="1" ht="26.25" customHeight="1">
      <c r="B15" s="1" t="s">
        <v>31</v>
      </c>
      <c r="G15" s="2">
        <v>20</v>
      </c>
    </row>
    <row r="16" spans="1:11" s="1" customFormat="1" ht="26.25" customHeight="1">
      <c r="B16" s="1" t="s">
        <v>32</v>
      </c>
      <c r="G16" s="2">
        <v>8</v>
      </c>
    </row>
    <row r="17" spans="1:8" s="1" customFormat="1" ht="26.25" customHeight="1">
      <c r="A17" s="5"/>
      <c r="B17" s="3" t="s">
        <v>33</v>
      </c>
      <c r="C17" s="3"/>
      <c r="D17" s="3"/>
      <c r="E17" s="3"/>
      <c r="F17" s="3"/>
      <c r="G17" s="4">
        <v>15</v>
      </c>
      <c r="H17" s="3"/>
    </row>
    <row r="18" spans="1:8" ht="26.25" customHeight="1">
      <c r="C18" s="1" t="s">
        <v>34</v>
      </c>
      <c r="G18" s="2">
        <f>SUM(G2:G17)</f>
        <v>150</v>
      </c>
    </row>
  </sheetData>
  <mergeCells count="1">
    <mergeCell ref="A1:H1"/>
  </mergeCells>
  <phoneticPr fontId="10" type="noConversion"/>
  <pageMargins left="0.75" right="0.75" top="1" bottom="1" header="0.5" footer="0.5"/>
  <pageSetup paperSize="9" scale="95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1"/>
  </sheetPr>
  <dimension ref="B2:F10"/>
  <sheetViews>
    <sheetView workbookViewId="0"/>
  </sheetViews>
  <sheetFormatPr defaultRowHeight="13.5"/>
  <cols>
    <col min="3" max="5" width="15.77734375" customWidth="1"/>
  </cols>
  <sheetData>
    <row r="2" spans="2:6" ht="30" customHeight="1">
      <c r="B2" s="260" t="s">
        <v>323</v>
      </c>
      <c r="C2" s="260" t="s">
        <v>324</v>
      </c>
      <c r="D2" s="260" t="s">
        <v>325</v>
      </c>
      <c r="E2" s="260" t="s">
        <v>326</v>
      </c>
      <c r="F2" s="260" t="s">
        <v>330</v>
      </c>
    </row>
    <row r="3" spans="2:6" ht="30" customHeight="1">
      <c r="B3" s="260" t="s">
        <v>327</v>
      </c>
      <c r="C3" s="261">
        <v>106402909</v>
      </c>
      <c r="D3" s="261">
        <v>10640291</v>
      </c>
      <c r="E3" s="261">
        <v>117043200</v>
      </c>
      <c r="F3" s="354">
        <v>0.48</v>
      </c>
    </row>
    <row r="4" spans="2:6" ht="30" customHeight="1">
      <c r="B4" s="260" t="s">
        <v>328</v>
      </c>
      <c r="C4" s="261">
        <v>28817454</v>
      </c>
      <c r="D4" s="261">
        <v>2881746</v>
      </c>
      <c r="E4" s="261">
        <v>31699200</v>
      </c>
      <c r="F4" s="354">
        <v>0.13</v>
      </c>
    </row>
    <row r="5" spans="2:6" ht="30" customHeight="1">
      <c r="B5" s="260" t="s">
        <v>329</v>
      </c>
      <c r="C5" s="261">
        <v>86452364</v>
      </c>
      <c r="D5" s="261">
        <v>8645236</v>
      </c>
      <c r="E5" s="261">
        <v>95097600</v>
      </c>
      <c r="F5" s="354">
        <v>0.39</v>
      </c>
    </row>
    <row r="6" spans="2:6" ht="30" customHeight="1">
      <c r="B6" s="260" t="s">
        <v>326</v>
      </c>
      <c r="C6" s="261">
        <v>221672727</v>
      </c>
      <c r="D6" s="261">
        <v>22167273</v>
      </c>
      <c r="E6" s="261">
        <v>243840000</v>
      </c>
      <c r="F6" s="354">
        <v>1</v>
      </c>
    </row>
    <row r="7" spans="2:6" ht="30" customHeight="1">
      <c r="B7" s="260" t="s">
        <v>323</v>
      </c>
      <c r="C7" s="260" t="s">
        <v>324</v>
      </c>
      <c r="D7" s="260" t="s">
        <v>325</v>
      </c>
      <c r="E7" s="260" t="s">
        <v>326</v>
      </c>
      <c r="F7" s="353"/>
    </row>
    <row r="8" spans="2:6" ht="30" customHeight="1">
      <c r="B8" s="355">
        <v>0.7</v>
      </c>
      <c r="C8" s="356">
        <f>C3*0.7</f>
        <v>74482036.299999997</v>
      </c>
      <c r="D8" s="356">
        <f>D3*0.7</f>
        <v>7448203.6999999993</v>
      </c>
      <c r="E8" s="356">
        <f>C8+D8</f>
        <v>81930240</v>
      </c>
    </row>
    <row r="9" spans="2:6" ht="30" customHeight="1">
      <c r="B9" s="355">
        <v>0.75</v>
      </c>
      <c r="C9" s="356">
        <f>C3*0.75</f>
        <v>79802181.75</v>
      </c>
      <c r="D9" s="356">
        <f>D3*0.75</f>
        <v>7980218.25</v>
      </c>
      <c r="E9" s="356">
        <f>C9+D9</f>
        <v>87782400</v>
      </c>
    </row>
    <row r="10" spans="2:6" ht="30" customHeight="1">
      <c r="B10" s="355">
        <v>0.8</v>
      </c>
      <c r="C10" s="356">
        <f>C3*0.8</f>
        <v>85122327.200000003</v>
      </c>
      <c r="D10" s="356">
        <f>D3*0.8</f>
        <v>8512232.8000000007</v>
      </c>
      <c r="E10" s="356">
        <f>C10+D10</f>
        <v>93634560</v>
      </c>
    </row>
  </sheetData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12</vt:i4>
      </vt:variant>
    </vt:vector>
  </HeadingPairs>
  <TitlesOfParts>
    <vt:vector size="28" baseType="lpstr">
      <vt:lpstr>표지</vt:lpstr>
      <vt:lpstr>항목별 명세서</vt:lpstr>
      <vt:lpstr>조사간지</vt:lpstr>
      <vt:lpstr>1.조사측량</vt:lpstr>
      <vt:lpstr>1-3 측량대상</vt:lpstr>
      <vt:lpstr>2.도로구역결정</vt:lpstr>
      <vt:lpstr>도로구역간지 (2)</vt:lpstr>
      <vt:lpstr>도로구역간지</vt:lpstr>
      <vt:lpstr>2.도로구역 결정(변경)</vt:lpstr>
      <vt:lpstr>2-1일위대가표</vt:lpstr>
      <vt:lpstr>토질간지</vt:lpstr>
      <vt:lpstr>3.토질조사 및 시험</vt:lpstr>
      <vt:lpstr>설계간지</vt:lpstr>
      <vt:lpstr>4-2개략공사비</vt:lpstr>
      <vt:lpstr>7.용역기간</vt:lpstr>
      <vt:lpstr>xxx한종작성xxx</vt:lpstr>
      <vt:lpstr>'1.조사측량'!Print_Area</vt:lpstr>
      <vt:lpstr>'1-3 측량대상'!Print_Area</vt:lpstr>
      <vt:lpstr>'2.도로구역 결정(변경)'!Print_Area</vt:lpstr>
      <vt:lpstr>'2.도로구역결정'!Print_Area</vt:lpstr>
      <vt:lpstr>'2-1일위대가표'!Print_Area</vt:lpstr>
      <vt:lpstr>'3.토질조사 및 시험'!Print_Area</vt:lpstr>
      <vt:lpstr>'4-2개략공사비'!Print_Area</vt:lpstr>
      <vt:lpstr>xxx한종작성xxx!Print_Area</vt:lpstr>
      <vt:lpstr>표지!Print_Area</vt:lpstr>
      <vt:lpstr>'항목별 명세서'!Print_Area</vt:lpstr>
      <vt:lpstr>'1.조사측량'!Print_Titles</vt:lpstr>
      <vt:lpstr>'2.도로구역 결정(변경)'!Print_Titles</vt:lpstr>
    </vt:vector>
  </TitlesOfParts>
  <Company>namwon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2024-10-22T05:39:08Z</cp:lastPrinted>
  <dcterms:created xsi:type="dcterms:W3CDTF">2003-10-21T10:26:57Z</dcterms:created>
  <dcterms:modified xsi:type="dcterms:W3CDTF">2025-04-30T01:02:10Z</dcterms:modified>
</cp:coreProperties>
</file>